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/>
  <mc:AlternateContent xmlns:mc="http://schemas.openxmlformats.org/markup-compatibility/2006">
    <mc:Choice Requires="x15">
      <x15ac:absPath xmlns:x15ac="http://schemas.microsoft.com/office/spreadsheetml/2010/11/ac" url="C:\Users\renel\Documents\Ligue NAQ\Rando 11-06-2023\"/>
    </mc:Choice>
  </mc:AlternateContent>
  <xr:revisionPtr revIDLastSave="0" documentId="8_{F474F219-748C-45C2-AC78-FF782CCA2B5D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Rando LA BREDE - HOSTENS" sheetId="1" r:id="rId1"/>
    <sheet name="Feuil2" sheetId="2" state="hidden" r:id="rId2"/>
    <sheet name="Feuil3" sheetId="3" state="hidden" r:id="rId3"/>
  </sheets>
  <definedNames>
    <definedName name="IMGS1">Feuil2!$C$2</definedName>
    <definedName name="IMGS2">Feuil2!$C$3</definedName>
    <definedName name="IMGS3">Feuil2!$C$4</definedName>
    <definedName name="IMGS4">Feuil3!$C$9</definedName>
    <definedName name="IMGS5">Feuil3!$C$10</definedName>
    <definedName name="IMGS6">Feuil3!$C$11</definedName>
    <definedName name="IMGS7">Feuil3!$C$12</definedName>
    <definedName name="Les_plans_a">INDIRECT(Feuil3!$E$9)</definedName>
    <definedName name="Photo">INDIRECT(Feuil2!$D$2)</definedName>
    <definedName name="Tableau_a">Feuil3!$A$9:$C$12</definedName>
    <definedName name="Tableau_plan">Feuil3!$A$9:$D$12</definedName>
    <definedName name="Tableau2">Feuil2!$A$2:$C$4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0" i="1" l="1"/>
  <c r="H28" i="1"/>
  <c r="H26" i="1"/>
  <c r="H24" i="1"/>
  <c r="H22" i="1"/>
  <c r="E9" i="3"/>
  <c r="D12" i="3"/>
  <c r="D11" i="3"/>
  <c r="D10" i="3"/>
  <c r="D9" i="3"/>
  <c r="D2" i="2"/>
  <c r="H18" i="1"/>
  <c r="A13" i="2"/>
  <c r="D13" i="2" s="1"/>
  <c r="E13" i="2" s="1"/>
  <c r="A14" i="2"/>
  <c r="L14" i="2" s="1"/>
  <c r="A15" i="2"/>
  <c r="L15" i="2" s="1"/>
  <c r="A16" i="2"/>
  <c r="I16" i="2" s="1"/>
  <c r="J16" i="2" s="1"/>
  <c r="A17" i="2"/>
  <c r="I17" i="2" s="1"/>
  <c r="J17" i="2" s="1"/>
  <c r="A18" i="2"/>
  <c r="I18" i="2" s="1"/>
  <c r="J18" i="2" s="1"/>
  <c r="A19" i="2"/>
  <c r="D19" i="2" s="1"/>
  <c r="E19" i="2" s="1"/>
  <c r="A12" i="2"/>
  <c r="I12" i="2" s="1"/>
  <c r="J12" i="2" s="1"/>
  <c r="L18" i="2" l="1"/>
  <c r="L16" i="2"/>
  <c r="D16" i="2"/>
  <c r="E16" i="2" s="1"/>
  <c r="L17" i="2"/>
  <c r="D17" i="2"/>
  <c r="E17" i="2" s="1"/>
  <c r="D18" i="2"/>
  <c r="E18" i="2" s="1"/>
  <c r="I15" i="2"/>
  <c r="J15" i="2" s="1"/>
  <c r="D15" i="2"/>
  <c r="E15" i="2" s="1"/>
  <c r="D14" i="2"/>
  <c r="E14" i="2" s="1"/>
  <c r="I14" i="2"/>
  <c r="J14" i="2" s="1"/>
  <c r="L13" i="2"/>
  <c r="I13" i="2"/>
  <c r="J13" i="2" s="1"/>
  <c r="L12" i="2"/>
  <c r="D12" i="2"/>
  <c r="E12" i="2" s="1"/>
  <c r="B12" i="2"/>
  <c r="B13" i="2" s="1"/>
  <c r="B14" i="2" s="1"/>
  <c r="B15" i="2" s="1"/>
  <c r="B16" i="2" s="1"/>
  <c r="B17" i="2" s="1"/>
  <c r="B18" i="2" s="1"/>
  <c r="B19" i="2" s="1"/>
  <c r="I19" i="2"/>
  <c r="J19" i="2" s="1"/>
  <c r="L19" i="2"/>
  <c r="N19" i="2" l="1"/>
  <c r="F19" i="2"/>
  <c r="G19" i="2" s="1"/>
  <c r="F15" i="2"/>
  <c r="G15" i="2" s="1"/>
  <c r="N15" i="2"/>
  <c r="L20" i="2"/>
  <c r="I20" i="2"/>
  <c r="J20" i="2" s="1"/>
</calcChain>
</file>

<file path=xl/sharedStrings.xml><?xml version="1.0" encoding="utf-8"?>
<sst xmlns="http://schemas.openxmlformats.org/spreadsheetml/2006/main" count="58" uniqueCount="48">
  <si>
    <t>Matin</t>
  </si>
  <si>
    <t>Après-midi</t>
  </si>
  <si>
    <t>Journée</t>
  </si>
  <si>
    <t>Colonne1</t>
  </si>
  <si>
    <t>IMGS1</t>
  </si>
  <si>
    <t>IMGS2</t>
  </si>
  <si>
    <t>IMGS3</t>
  </si>
  <si>
    <t>DEPART</t>
  </si>
  <si>
    <t>HORAIRE</t>
  </si>
  <si>
    <t>ADRESSE</t>
  </si>
  <si>
    <t>LIEU</t>
  </si>
  <si>
    <t>LA BREDE</t>
  </si>
  <si>
    <t>CABANAC</t>
  </si>
  <si>
    <t>VILLAGRAINS</t>
  </si>
  <si>
    <t>SAINT-MAGNE</t>
  </si>
  <si>
    <t>Parking de la Gare</t>
  </si>
  <si>
    <t>Parking</t>
  </si>
  <si>
    <t>15 Allée de la Gare 33650 LA BREDE</t>
  </si>
  <si>
    <t>1 Place  de la Mairie 33125 SAINT MAGNE</t>
  </si>
  <si>
    <t>COORDONNEES DMS</t>
  </si>
  <si>
    <t>44.680526,-0.522249</t>
  </si>
  <si>
    <t>Parking école communale</t>
  </si>
  <si>
    <t xml:space="preserve">Rue de la Gare 33650 CABANAC-et-VILLAGAINS </t>
  </si>
  <si>
    <t>44.606596,-0.555892</t>
  </si>
  <si>
    <t>44°40'49.9"N 0°31'20.1"W</t>
  </si>
  <si>
    <t>2 Rue du Cam-Bas 33650  CABANAC-et-VILLAGRAINS</t>
  </si>
  <si>
    <t>44.570171,-0.594746</t>
  </si>
  <si>
    <t>Parking Ecole primaire</t>
  </si>
  <si>
    <t>44.526146,-0.654343</t>
  </si>
  <si>
    <t>COORDONNEES  DD</t>
  </si>
  <si>
    <t>44°36'23.8"N 0°33'21.2"W</t>
  </si>
  <si>
    <t>44°34'12.6"N 0°39'15.6"W</t>
  </si>
  <si>
    <t>44°31'34.1"N 0°39'15.6"W</t>
  </si>
  <si>
    <t>Selection du départ:</t>
  </si>
  <si>
    <t>COMMUNE :</t>
  </si>
  <si>
    <t>LIEU :</t>
  </si>
  <si>
    <t>ADRESSE :</t>
  </si>
  <si>
    <t>COORDONNES DD :</t>
  </si>
  <si>
    <t>COORDONNEES DMS :</t>
  </si>
  <si>
    <t>IMGS4</t>
  </si>
  <si>
    <t>IMGS5</t>
  </si>
  <si>
    <t>IMGS6</t>
  </si>
  <si>
    <t>IMGS7</t>
  </si>
  <si>
    <t>Accueuil 8h30  - Départ 9h15</t>
  </si>
  <si>
    <t>Départ 10h15</t>
  </si>
  <si>
    <t>Départ 11H00</t>
  </si>
  <si>
    <t>Départ 11H45</t>
  </si>
  <si>
    <t>HORAIRE 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</si>
</sst>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name val="Calibri"/>
      <family val="2"/>
      <scheme val="minor"/>
    </font>
    <font>
      <sz val="9"/>
      <name val="Calibri"/>
      <family val="2"/>
      <scheme val="minor"/>
    </font>
    <font>
      <sz val="12"/>
      <name val="Franklin Gothic Medium"/>
      <family val="2"/>
    </font>
    <font>
      <sz val="11"/>
      <name val="Franklin Gothic Demi"/>
      <family val="2"/>
    </font>
    <font>
      <sz val="11"/>
      <color theme="1"/>
      <name val="Franklin Gothic Demi"/>
      <family val="2"/>
    </font>
    <font>
      <sz val="11"/>
      <name val="Franklin Gothic Demi Cond"/>
      <family val="2"/>
    </font>
    <font>
      <sz val="9"/>
      <color theme="0"/>
      <name val="Calibri"/>
      <family val="2"/>
      <scheme val="minor"/>
    </font>
    <font>
      <sz val="11"/>
      <color rgb="FFFF000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7"/>
        <bgColor indexed="64"/>
      </patternFill>
    </fill>
  </fills>
  <borders count="1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39">
    <xf numFmtId="0" fontId="0" fillId="0" borderId="0" xfId="0"/>
    <xf numFmtId="9" fontId="0" fillId="0" borderId="0" xfId="1" applyFont="1"/>
    <xf numFmtId="9" fontId="0" fillId="0" borderId="0" xfId="0" applyNumberFormat="1"/>
    <xf numFmtId="9" fontId="2" fillId="0" borderId="0" xfId="0" applyNumberFormat="1" applyFont="1"/>
    <xf numFmtId="0" fontId="3" fillId="0" borderId="0" xfId="0" applyFont="1"/>
    <xf numFmtId="0" fontId="4" fillId="0" borderId="0" xfId="0" applyFont="1" applyProtection="1">
      <protection locked="0"/>
    </xf>
    <xf numFmtId="9" fontId="4" fillId="0" borderId="0" xfId="1" applyFont="1"/>
    <xf numFmtId="0" fontId="4" fillId="0" borderId="0" xfId="0" applyFont="1"/>
    <xf numFmtId="9" fontId="4" fillId="0" borderId="0" xfId="0" applyNumberFormat="1" applyFont="1"/>
    <xf numFmtId="0" fontId="5" fillId="0" borderId="0" xfId="0" applyFont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7" fillId="0" borderId="0" xfId="0" applyFont="1" applyAlignment="1">
      <alignment horizontal="center"/>
    </xf>
    <xf numFmtId="0" fontId="7" fillId="0" borderId="0" xfId="0" applyFont="1"/>
    <xf numFmtId="0" fontId="7" fillId="0" borderId="0" xfId="0" applyFont="1" applyAlignment="1">
      <alignment horizontal="center" vertical="center"/>
    </xf>
    <xf numFmtId="9" fontId="6" fillId="0" borderId="0" xfId="0" applyNumberFormat="1" applyFont="1" applyAlignment="1">
      <alignment vertical="center"/>
    </xf>
    <xf numFmtId="0" fontId="8" fillId="0" borderId="0" xfId="0" applyFont="1" applyAlignment="1">
      <alignment vertical="center"/>
    </xf>
    <xf numFmtId="0" fontId="9" fillId="0" borderId="0" xfId="0" applyFont="1" applyProtection="1">
      <protection locked="0"/>
    </xf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10" fillId="0" borderId="0" xfId="0" applyFont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0" fillId="0" borderId="9" xfId="0" applyBorder="1"/>
    <xf numFmtId="0" fontId="6" fillId="0" borderId="0" xfId="0" applyFont="1"/>
    <xf numFmtId="0" fontId="7" fillId="3" borderId="1" xfId="0" applyFont="1" applyFill="1" applyBorder="1" applyAlignment="1" applyProtection="1">
      <alignment horizontal="center"/>
      <protection locked="0"/>
    </xf>
    <xf numFmtId="0" fontId="7" fillId="3" borderId="2" xfId="0" applyFont="1" applyFill="1" applyBorder="1" applyAlignment="1" applyProtection="1">
      <alignment horizontal="center"/>
      <protection locked="0"/>
    </xf>
    <xf numFmtId="0" fontId="7" fillId="3" borderId="3" xfId="0" applyFont="1" applyFill="1" applyBorder="1" applyAlignment="1" applyProtection="1">
      <alignment horizontal="center"/>
      <protection locked="0"/>
    </xf>
    <xf numFmtId="0" fontId="6" fillId="0" borderId="0" xfId="0" applyFont="1" applyAlignment="1">
      <alignment horizontal="left" vertical="center"/>
    </xf>
    <xf numFmtId="0" fontId="6" fillId="0" borderId="0" xfId="0" applyFont="1" applyAlignment="1">
      <alignment horizontal="center"/>
    </xf>
    <xf numFmtId="0" fontId="6" fillId="2" borderId="1" xfId="0" applyFont="1" applyFill="1" applyBorder="1" applyAlignment="1" applyProtection="1">
      <alignment horizontal="center"/>
      <protection locked="0"/>
    </xf>
    <xf numFmtId="0" fontId="6" fillId="2" borderId="2" xfId="0" applyFont="1" applyFill="1" applyBorder="1" applyAlignment="1" applyProtection="1">
      <alignment horizontal="center"/>
      <protection locked="0"/>
    </xf>
    <xf numFmtId="0" fontId="6" fillId="2" borderId="3" xfId="0" applyFont="1" applyFill="1" applyBorder="1" applyAlignment="1" applyProtection="1">
      <alignment horizontal="center"/>
      <protection locked="0"/>
    </xf>
    <xf numFmtId="0" fontId="8" fillId="0" borderId="0" xfId="0" applyFont="1" applyAlignment="1">
      <alignment horizontal="left" vertical="center"/>
    </xf>
    <xf numFmtId="9" fontId="6" fillId="0" borderId="0" xfId="0" applyNumberFormat="1" applyFont="1" applyAlignment="1">
      <alignment horizontal="left" vertical="center"/>
    </xf>
  </cellXfs>
  <cellStyles count="2">
    <cellStyle name="Normal" xfId="0" builtinId="0"/>
    <cellStyle name="Pourcentage" xfId="1" builtinId="5"/>
  </cellStyles>
  <dxfs count="8">
    <dxf>
      <fill>
        <patternFill>
          <bgColor theme="9"/>
        </patternFill>
      </fill>
    </dxf>
    <dxf>
      <fill>
        <patternFill>
          <bgColor rgb="FF00B0F0"/>
        </patternFill>
      </fill>
    </dxf>
    <dxf>
      <fill>
        <patternFill>
          <bgColor theme="9"/>
        </patternFill>
      </fill>
    </dxf>
    <dxf>
      <fill>
        <patternFill>
          <bgColor rgb="FF00B0F0"/>
        </patternFill>
      </fill>
    </dxf>
    <dxf>
      <fill>
        <patternFill>
          <bgColor theme="9"/>
        </patternFill>
      </fill>
    </dxf>
    <dxf>
      <fill>
        <patternFill>
          <bgColor rgb="FF00B0F0"/>
        </patternFill>
      </fill>
    </dxf>
    <dxf>
      <fill>
        <patternFill>
          <bgColor theme="9"/>
        </patternFill>
      </fill>
    </dxf>
    <dxf>
      <fill>
        <patternFill>
          <bgColor rgb="FF00B0F0"/>
        </patternFill>
      </fill>
    </dxf>
  </dxfs>
  <tableStyles count="0" defaultTableStyle="TableStyleMedium2" defaultPivotStyle="PivotStyleLight16"/>
  <colors>
    <mruColors>
      <color rgb="FFEBD6A3"/>
      <color rgb="FF00CC00"/>
      <color rgb="FF99CCFF"/>
      <color rgb="FFCC0066"/>
      <color rgb="FFFFCCFF"/>
      <color rgb="FF800000"/>
      <color rgb="FFFF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tx>
            <c:v>matin</c:v>
          </c:tx>
          <c:dPt>
            <c:idx val="0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9459-4BD8-988C-49ED2AFB31AB}"/>
              </c:ext>
            </c:extLst>
          </c:dPt>
          <c:dPt>
            <c:idx val="1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9459-4BD8-988C-49ED2AFB31AB}"/>
              </c:ext>
            </c:extLst>
          </c:dPt>
          <c:val>
            <c:numRef>
              <c:f>Feuil2!$F$15:$G$15</c:f>
              <c:numCache>
                <c:formatCode>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459-4BD8-988C-49ED2AFB31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8627450980392163E-2"/>
          <c:y val="8.0459770114942528E-2"/>
          <c:w val="0.85154061624649857"/>
          <c:h val="0.87356321839080464"/>
        </c:manualLayout>
      </c:layout>
      <c:doughnutChart>
        <c:varyColors val="1"/>
        <c:ser>
          <c:idx val="0"/>
          <c:order val="0"/>
          <c:tx>
            <c:v>journée</c:v>
          </c:tx>
          <c:dPt>
            <c:idx val="0"/>
            <c:bubble3D val="0"/>
            <c:spPr>
              <a:solidFill>
                <a:srgbClr val="CC0066"/>
              </a:solidFill>
              <a:ln w="19050">
                <a:solidFill>
                  <a:schemeClr val="lt1"/>
                </a:solidFill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3A41-4ACE-98D4-95615267E2AD}"/>
              </c:ext>
            </c:extLst>
          </c:dPt>
          <c:dPt>
            <c:idx val="1"/>
            <c:bubble3D val="0"/>
            <c:spPr>
              <a:solidFill>
                <a:srgbClr val="FFCCFF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A41-4ACE-98D4-95615267E2AD}"/>
              </c:ext>
            </c:extLst>
          </c:dPt>
          <c:val>
            <c:numRef>
              <c:f>Feuil2!$I$20:$J$20</c:f>
              <c:numCache>
                <c:formatCode>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A41-4ACE-98D4-95615267E2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tx>
            <c:v>après-midi</c:v>
          </c:tx>
          <c:dPt>
            <c:idx val="0"/>
            <c:bubble3D val="0"/>
            <c:spPr>
              <a:solidFill>
                <a:srgbClr val="00B0F0"/>
              </a:solidFill>
              <a:ln w="19050">
                <a:solidFill>
                  <a:schemeClr val="lt1"/>
                </a:solidFill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BB22-4BEC-A476-057168DB7443}"/>
              </c:ext>
            </c:extLst>
          </c:dPt>
          <c:dPt>
            <c:idx val="1"/>
            <c:bubble3D val="0"/>
            <c:spPr>
              <a:solidFill>
                <a:schemeClr val="accent1">
                  <a:lumMod val="20000"/>
                  <a:lumOff val="8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B22-4BEC-A476-057168DB7443}"/>
              </c:ext>
            </c:extLst>
          </c:dPt>
          <c:val>
            <c:numRef>
              <c:f>Feuil2!$F$19:$G$19</c:f>
              <c:numCache>
                <c:formatCode>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B22-4BEC-A476-057168DB74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trlProps/ctrlProp1.xml><?xml version="1.0" encoding="utf-8"?>
<formControlPr xmlns="http://schemas.microsoft.com/office/spreadsheetml/2009/9/main" objectType="CheckBox" fmlaLink="$V$18" lockText="1" noThreeD="1"/>
</file>

<file path=xl/ctrlProps/ctrlProp2.xml><?xml version="1.0" encoding="utf-8"?>
<formControlPr xmlns="http://schemas.microsoft.com/office/spreadsheetml/2009/9/main" objectType="CheckBox" fmlaLink="$V$19" lockText="1" noThreeD="1"/>
</file>

<file path=xl/ctrlProps/ctrlProp3.xml><?xml version="1.0" encoding="utf-8"?>
<formControlPr xmlns="http://schemas.microsoft.com/office/spreadsheetml/2009/9/main" objectType="CheckBox" fmlaLink="$V$20" lockText="1" noThreeD="1"/>
</file>

<file path=xl/ctrlProps/ctrlProp4.xml><?xml version="1.0" encoding="utf-8"?>
<formControlPr xmlns="http://schemas.microsoft.com/office/spreadsheetml/2009/9/main" objectType="CheckBox" fmlaLink="$V$21" lockText="1" noThreeD="1"/>
</file>

<file path=xl/ctrlProps/ctrlProp5.xml><?xml version="1.0" encoding="utf-8"?>
<formControlPr xmlns="http://schemas.microsoft.com/office/spreadsheetml/2009/9/main" objectType="CheckBox" fmlaLink="$V$25" lockText="1" noThreeD="1"/>
</file>

<file path=xl/ctrlProps/ctrlProp6.xml><?xml version="1.0" encoding="utf-8"?>
<formControlPr xmlns="http://schemas.microsoft.com/office/spreadsheetml/2009/9/main" objectType="CheckBox" fmlaLink="$V$24" lockText="1" noThreeD="1"/>
</file>

<file path=xl/ctrlProps/ctrlProp7.xml><?xml version="1.0" encoding="utf-8"?>
<formControlPr xmlns="http://schemas.microsoft.com/office/spreadsheetml/2009/9/main" objectType="CheckBox" fmlaLink="$V$23" lockText="1" noThreeD="1"/>
</file>

<file path=xl/ctrlProps/ctrlProp8.xml><?xml version="1.0" encoding="utf-8"?>
<formControlPr xmlns="http://schemas.microsoft.com/office/spreadsheetml/2009/9/main" objectType="CheckBox" fmlaLink="$V$22" lockText="1" noThreeD="1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.xml"/><Relationship Id="rId2" Type="http://schemas.openxmlformats.org/officeDocument/2006/relationships/chart" Target="../charts/chart1.xml"/><Relationship Id="rId1" Type="http://schemas.openxmlformats.org/officeDocument/2006/relationships/image" Target="../media/image5.emf"/><Relationship Id="rId4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12.png"/><Relationship Id="rId5" Type="http://schemas.openxmlformats.org/officeDocument/2006/relationships/image" Target="../media/image11.emf"/><Relationship Id="rId4" Type="http://schemas.openxmlformats.org/officeDocument/2006/relationships/image" Target="../media/image1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310608</xdr:colOff>
      <xdr:row>7</xdr:row>
      <xdr:rowOff>180976</xdr:rowOff>
    </xdr:from>
    <xdr:to>
      <xdr:col>27</xdr:col>
      <xdr:colOff>293687</xdr:colOff>
      <xdr:row>12</xdr:row>
      <xdr:rowOff>180975</xdr:rowOff>
    </xdr:to>
    <xdr:sp macro="" textlink="">
      <xdr:nvSpPr>
        <xdr:cNvPr id="12" name="Rectangle : avec coins arrondis en haut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10608" y="1581151"/>
          <a:ext cx="7974554" cy="962024"/>
        </a:xfrm>
        <a:prstGeom prst="round2SameRect">
          <a:avLst>
            <a:gd name="adj1" fmla="val 38354"/>
            <a:gd name="adj2" fmla="val 0"/>
          </a:avLst>
        </a:prstGeom>
        <a:solidFill>
          <a:srgbClr val="99CCFF"/>
        </a:solidFill>
        <a:ln w="19050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1714</xdr:colOff>
      <xdr:row>1</xdr:row>
      <xdr:rowOff>12371</xdr:rowOff>
    </xdr:from>
    <xdr:to>
      <xdr:col>28</xdr:col>
      <xdr:colOff>0</xdr:colOff>
      <xdr:row>6</xdr:row>
      <xdr:rowOff>12370</xdr:rowOff>
    </xdr:to>
    <xdr:sp macro="" textlink="">
      <xdr:nvSpPr>
        <xdr:cNvPr id="6" name="Rectangle : avec coins arrondis en haut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319214" y="202871"/>
          <a:ext cx="7927849" cy="960437"/>
        </a:xfrm>
        <a:prstGeom prst="round2SameRect">
          <a:avLst>
            <a:gd name="adj1" fmla="val 38354"/>
            <a:gd name="adj2" fmla="val 0"/>
          </a:avLst>
        </a:prstGeom>
        <a:solidFill>
          <a:schemeClr val="accent6">
            <a:lumMod val="40000"/>
            <a:lumOff val="60000"/>
          </a:schemeClr>
        </a:solidFill>
        <a:ln w="19050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225626</xdr:colOff>
      <xdr:row>6</xdr:row>
      <xdr:rowOff>15704</xdr:rowOff>
    </xdr:from>
    <xdr:to>
      <xdr:col>10</xdr:col>
      <xdr:colOff>27961</xdr:colOff>
      <xdr:row>6</xdr:row>
      <xdr:rowOff>247397</xdr:rowOff>
    </xdr:to>
    <xdr:grpSp>
      <xdr:nvGrpSpPr>
        <xdr:cNvPr id="20" name="Group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GrpSpPr/>
      </xdr:nvGrpSpPr>
      <xdr:grpSpPr>
        <a:xfrm>
          <a:off x="540791" y="1290373"/>
          <a:ext cx="2449725" cy="231693"/>
          <a:chOff x="528694" y="1166132"/>
          <a:chExt cx="2474283" cy="231693"/>
        </a:xfrm>
      </xdr:grpSpPr>
      <xdr:sp macro="" textlink="">
        <xdr:nvSpPr>
          <xdr:cNvPr id="24" name="ZoneTexte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SpPr txBox="1"/>
        </xdr:nvSpPr>
        <xdr:spPr>
          <a:xfrm>
            <a:off x="528694" y="1168976"/>
            <a:ext cx="2474283" cy="2288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La Brede  → Cabanac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5" name="Check Box 1" hidden="1">
                <a:extLst>
                  <a:ext uri="{63B3BB69-23CF-44E3-9099-C40C66FF867C}">
                    <a14:compatExt spid="_x0000_s1025"/>
                  </a:ext>
                  <a:ext uri="{FF2B5EF4-FFF2-40B4-BE49-F238E27FC236}">
                    <a16:creationId xmlns:a16="http://schemas.microsoft.com/office/drawing/2014/main" id="{00000000-0008-0000-0000-000001040000}"/>
                  </a:ext>
                </a:extLst>
              </xdr:cNvPr>
              <xdr:cNvSpPr/>
            </xdr:nvSpPr>
            <xdr:spPr bwMode="auto">
              <a:xfrm>
                <a:off x="949111" y="1166132"/>
                <a:ext cx="327343" cy="2286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9</xdr:col>
      <xdr:colOff>270722</xdr:colOff>
      <xdr:row>5</xdr:row>
      <xdr:rowOff>191736</xdr:rowOff>
    </xdr:from>
    <xdr:to>
      <xdr:col>15</xdr:col>
      <xdr:colOff>141730</xdr:colOff>
      <xdr:row>7</xdr:row>
      <xdr:rowOff>6184</xdr:rowOff>
    </xdr:to>
    <xdr:grpSp>
      <xdr:nvGrpSpPr>
        <xdr:cNvPr id="18" name="Group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GrpSpPr/>
      </xdr:nvGrpSpPr>
      <xdr:grpSpPr>
        <a:xfrm>
          <a:off x="2939123" y="1263299"/>
          <a:ext cx="1635934" cy="262683"/>
          <a:chOff x="2979791" y="1150422"/>
          <a:chExt cx="1652297" cy="253588"/>
        </a:xfrm>
      </xdr:grpSpPr>
      <xdr:sp macro="" textlink="">
        <xdr:nvSpPr>
          <xdr:cNvPr id="26" name="ZoneTexte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SpPr txBox="1"/>
        </xdr:nvSpPr>
        <xdr:spPr>
          <a:xfrm>
            <a:off x="3011941" y="1150422"/>
            <a:ext cx="1620147" cy="25358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Cabanac  → Villagrains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6" name="Check Box 2" hidden="1">
                <a:extLst>
                  <a:ext uri="{63B3BB69-23CF-44E3-9099-C40C66FF867C}">
                    <a14:compatExt spid="_x0000_s1026"/>
                  </a:ext>
                  <a:ext uri="{FF2B5EF4-FFF2-40B4-BE49-F238E27FC236}">
                    <a16:creationId xmlns:a16="http://schemas.microsoft.com/office/drawing/2014/main" id="{00000000-0008-0000-0000-000002040000}"/>
                  </a:ext>
                </a:extLst>
              </xdr:cNvPr>
              <xdr:cNvSpPr/>
            </xdr:nvSpPr>
            <xdr:spPr bwMode="auto">
              <a:xfrm>
                <a:off x="2979791" y="1165735"/>
                <a:ext cx="327342" cy="228997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15</xdr:col>
      <xdr:colOff>76597</xdr:colOff>
      <xdr:row>6</xdr:row>
      <xdr:rowOff>7168</xdr:rowOff>
    </xdr:from>
    <xdr:to>
      <xdr:col>22</xdr:col>
      <xdr:colOff>57547</xdr:colOff>
      <xdr:row>7</xdr:row>
      <xdr:rowOff>12371</xdr:rowOff>
    </xdr:to>
    <xdr:grpSp>
      <xdr:nvGrpSpPr>
        <xdr:cNvPr id="16" name="Group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GrpSpPr/>
      </xdr:nvGrpSpPr>
      <xdr:grpSpPr>
        <a:xfrm>
          <a:off x="4509924" y="1281837"/>
          <a:ext cx="2040031" cy="250332"/>
          <a:chOff x="4548399" y="1157590"/>
          <a:chExt cx="2059132" cy="252606"/>
        </a:xfrm>
      </xdr:grpSpPr>
      <xdr:sp macro="" textlink="">
        <xdr:nvSpPr>
          <xdr:cNvPr id="27" name="ZoneText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4548399" y="1157590"/>
            <a:ext cx="2059132" cy="25260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Villagrains  → Saint Magne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7" name="Check Box 3" hidden="1">
                <a:extLst>
                  <a:ext uri="{63B3BB69-23CF-44E3-9099-C40C66FF867C}">
                    <a14:compatExt spid="_x0000_s1027"/>
                  </a:ext>
                  <a:ext uri="{FF2B5EF4-FFF2-40B4-BE49-F238E27FC236}">
                    <a16:creationId xmlns:a16="http://schemas.microsoft.com/office/drawing/2014/main" id="{00000000-0008-0000-0000-000003040000}"/>
                  </a:ext>
                </a:extLst>
              </xdr:cNvPr>
              <xdr:cNvSpPr/>
            </xdr:nvSpPr>
            <xdr:spPr bwMode="auto">
              <a:xfrm>
                <a:off x="4613057" y="1169472"/>
                <a:ext cx="327341" cy="228353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22</xdr:col>
      <xdr:colOff>203104</xdr:colOff>
      <xdr:row>5</xdr:row>
      <xdr:rowOff>192151</xdr:rowOff>
    </xdr:from>
    <xdr:to>
      <xdr:col>27</xdr:col>
      <xdr:colOff>277120</xdr:colOff>
      <xdr:row>6</xdr:row>
      <xdr:rowOff>243462</xdr:rowOff>
    </xdr:to>
    <xdr:grpSp>
      <xdr:nvGrpSpPr>
        <xdr:cNvPr id="14" name="Group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GrpSpPr/>
      </xdr:nvGrpSpPr>
      <xdr:grpSpPr>
        <a:xfrm>
          <a:off x="6695512" y="1263714"/>
          <a:ext cx="1544788" cy="254417"/>
          <a:chOff x="6726583" y="1153456"/>
          <a:chExt cx="1571232" cy="250554"/>
        </a:xfrm>
      </xdr:grpSpPr>
      <xdr:sp macro="" textlink="">
        <xdr:nvSpPr>
          <xdr:cNvPr id="28" name="ZoneText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SpPr txBox="1"/>
        </xdr:nvSpPr>
        <xdr:spPr>
          <a:xfrm>
            <a:off x="6806910" y="1153456"/>
            <a:ext cx="1490905" cy="25055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St Magne  → Hostens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8" name="Check Box 4" hidden="1">
                <a:extLst>
                  <a:ext uri="{63B3BB69-23CF-44E3-9099-C40C66FF867C}">
                    <a14:compatExt spid="_x0000_s1028"/>
                  </a:ext>
                  <a:ext uri="{FF2B5EF4-FFF2-40B4-BE49-F238E27FC236}">
                    <a16:creationId xmlns:a16="http://schemas.microsoft.com/office/drawing/2014/main" id="{00000000-0008-0000-0000-000004040000}"/>
                  </a:ext>
                </a:extLst>
              </xdr:cNvPr>
              <xdr:cNvSpPr/>
            </xdr:nvSpPr>
            <xdr:spPr bwMode="auto">
              <a:xfrm>
                <a:off x="6726583" y="1158774"/>
                <a:ext cx="327342" cy="232218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20</xdr:col>
      <xdr:colOff>266815</xdr:colOff>
      <xdr:row>12</xdr:row>
      <xdr:rowOff>166564</xdr:rowOff>
    </xdr:from>
    <xdr:to>
      <xdr:col>26</xdr:col>
      <xdr:colOff>207738</xdr:colOff>
      <xdr:row>14</xdr:row>
      <xdr:rowOff>19153</xdr:rowOff>
    </xdr:to>
    <xdr:grpSp>
      <xdr:nvGrpSpPr>
        <xdr:cNvPr id="25" name="Group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GrpSpPr/>
      </xdr:nvGrpSpPr>
      <xdr:grpSpPr>
        <a:xfrm>
          <a:off x="6170914" y="2582832"/>
          <a:ext cx="1705850" cy="286817"/>
          <a:chOff x="6113788" y="2686275"/>
          <a:chExt cx="1696736" cy="288673"/>
        </a:xfrm>
      </xdr:grpSpPr>
      <xdr:sp macro="" textlink="">
        <xdr:nvSpPr>
          <xdr:cNvPr id="30" name="ZoneTexte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SpPr txBox="1"/>
        </xdr:nvSpPr>
        <xdr:spPr>
          <a:xfrm>
            <a:off x="6113788" y="2700731"/>
            <a:ext cx="1696736" cy="2628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Cabanac  → La Brede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30" name="Check Box 6" hidden="1">
                <a:extLst>
                  <a:ext uri="{63B3BB69-23CF-44E3-9099-C40C66FF867C}">
                    <a14:compatExt spid="_x0000_s1030"/>
                  </a:ext>
                  <a:ext uri="{FF2B5EF4-FFF2-40B4-BE49-F238E27FC236}">
                    <a16:creationId xmlns:a16="http://schemas.microsoft.com/office/drawing/2014/main" id="{00000000-0008-0000-0000-000006040000}"/>
                  </a:ext>
                </a:extLst>
              </xdr:cNvPr>
              <xdr:cNvSpPr/>
            </xdr:nvSpPr>
            <xdr:spPr bwMode="auto">
              <a:xfrm>
                <a:off x="6137601" y="2686275"/>
                <a:ext cx="311345" cy="288673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13</xdr:col>
      <xdr:colOff>274733</xdr:colOff>
      <xdr:row>13</xdr:row>
      <xdr:rowOff>6931</xdr:rowOff>
    </xdr:from>
    <xdr:to>
      <xdr:col>19</xdr:col>
      <xdr:colOff>80331</xdr:colOff>
      <xdr:row>14</xdr:row>
      <xdr:rowOff>0</xdr:rowOff>
    </xdr:to>
    <xdr:grpSp>
      <xdr:nvGrpSpPr>
        <xdr:cNvPr id="59" name="Group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GrpSpPr/>
      </xdr:nvGrpSpPr>
      <xdr:grpSpPr>
        <a:xfrm>
          <a:off x="4119751" y="2612299"/>
          <a:ext cx="1570525" cy="238197"/>
          <a:chOff x="4101945" y="2715244"/>
          <a:chExt cx="1561413" cy="239801"/>
        </a:xfrm>
      </xdr:grpSpPr>
      <xdr:sp macro="" textlink="">
        <xdr:nvSpPr>
          <xdr:cNvPr id="31" name="ZoneText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SpPr txBox="1"/>
        </xdr:nvSpPr>
        <xdr:spPr>
          <a:xfrm>
            <a:off x="4181326" y="2715244"/>
            <a:ext cx="1482032" cy="23980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Villagrains  → Cabanac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31" name="Check Box 7" hidden="1">
                <a:extLst>
                  <a:ext uri="{63B3BB69-23CF-44E3-9099-C40C66FF867C}">
                    <a14:compatExt spid="_x0000_s1031"/>
                  </a:ext>
                  <a:ext uri="{FF2B5EF4-FFF2-40B4-BE49-F238E27FC236}">
                    <a16:creationId xmlns:a16="http://schemas.microsoft.com/office/drawing/2014/main" id="{00000000-0008-0000-0000-000007040000}"/>
                  </a:ext>
                </a:extLst>
              </xdr:cNvPr>
              <xdr:cNvSpPr/>
            </xdr:nvSpPr>
            <xdr:spPr bwMode="auto">
              <a:xfrm>
                <a:off x="4101945" y="2720259"/>
                <a:ext cx="323092" cy="2270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7</xdr:col>
      <xdr:colOff>201587</xdr:colOff>
      <xdr:row>13</xdr:row>
      <xdr:rowOff>11470</xdr:rowOff>
    </xdr:from>
    <xdr:to>
      <xdr:col>13</xdr:col>
      <xdr:colOff>275601</xdr:colOff>
      <xdr:row>14</xdr:row>
      <xdr:rowOff>0</xdr:rowOff>
    </xdr:to>
    <xdr:grpSp>
      <xdr:nvGrpSpPr>
        <xdr:cNvPr id="60" name="Group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GrpSpPr/>
      </xdr:nvGrpSpPr>
      <xdr:grpSpPr>
        <a:xfrm>
          <a:off x="2281679" y="2616838"/>
          <a:ext cx="1838940" cy="233658"/>
          <a:chOff x="2341844" y="2719783"/>
          <a:chExt cx="1829827" cy="235262"/>
        </a:xfrm>
      </xdr:grpSpPr>
      <xdr:sp macro="" textlink="">
        <xdr:nvSpPr>
          <xdr:cNvPr id="34" name="ZoneTexte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SpPr txBox="1"/>
        </xdr:nvSpPr>
        <xdr:spPr>
          <a:xfrm>
            <a:off x="2341844" y="2719783"/>
            <a:ext cx="1829827" cy="2352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St Magne  → Villagrains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32" name="Check Box 8" hidden="1">
                <a:extLst>
                  <a:ext uri="{63B3BB69-23CF-44E3-9099-C40C66FF867C}">
                    <a14:compatExt spid="_x0000_s1032"/>
                  </a:ext>
                  <a:ext uri="{FF2B5EF4-FFF2-40B4-BE49-F238E27FC236}">
                    <a16:creationId xmlns:a16="http://schemas.microsoft.com/office/drawing/2014/main" id="{00000000-0008-0000-0000-000008040000}"/>
                  </a:ext>
                </a:extLst>
              </xdr:cNvPr>
              <xdr:cNvSpPr/>
            </xdr:nvSpPr>
            <xdr:spPr bwMode="auto">
              <a:xfrm>
                <a:off x="2391809" y="2721489"/>
                <a:ext cx="323095" cy="2270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1</xdr:col>
      <xdr:colOff>231144</xdr:colOff>
      <xdr:row>13</xdr:row>
      <xdr:rowOff>4169</xdr:rowOff>
    </xdr:from>
    <xdr:to>
      <xdr:col>7</xdr:col>
      <xdr:colOff>28231</xdr:colOff>
      <xdr:row>14</xdr:row>
      <xdr:rowOff>11475</xdr:rowOff>
    </xdr:to>
    <xdr:grpSp>
      <xdr:nvGrpSpPr>
        <xdr:cNvPr id="61" name="Group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GrpSpPr/>
      </xdr:nvGrpSpPr>
      <xdr:grpSpPr>
        <a:xfrm>
          <a:off x="546309" y="2609537"/>
          <a:ext cx="1562014" cy="252434"/>
          <a:chOff x="546732" y="2712482"/>
          <a:chExt cx="1552900" cy="254038"/>
        </a:xfrm>
      </xdr:grpSpPr>
      <xdr:sp macro="" textlink="">
        <xdr:nvSpPr>
          <xdr:cNvPr id="36" name="ZoneText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SpPr txBox="1"/>
        </xdr:nvSpPr>
        <xdr:spPr>
          <a:xfrm>
            <a:off x="626929" y="2712482"/>
            <a:ext cx="1472703" cy="25403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fr-FR" sz="1000">
                <a:latin typeface="Franklin Gothic Medium" panose="020B0603020102020204" pitchFamily="34" charset="0"/>
              </a:rPr>
              <a:t>Hostens  → St Magne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33" name="Check Box 9" hidden="1">
                <a:extLst>
                  <a:ext uri="{63B3BB69-23CF-44E3-9099-C40C66FF867C}">
                    <a14:compatExt spid="_x0000_s1033"/>
                  </a:ext>
                  <a:ext uri="{FF2B5EF4-FFF2-40B4-BE49-F238E27FC236}">
                    <a16:creationId xmlns:a16="http://schemas.microsoft.com/office/drawing/2014/main" id="{00000000-0008-0000-0000-000009040000}"/>
                  </a:ext>
                </a:extLst>
              </xdr:cNvPr>
              <xdr:cNvSpPr/>
            </xdr:nvSpPr>
            <xdr:spPr bwMode="auto">
              <a:xfrm>
                <a:off x="546732" y="2714380"/>
                <a:ext cx="323368" cy="2270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>
                    <a:solidFill>
                      <a:srgbClr val="FFFFFF" mc:Ignorable="a14" a14:legacySpreadsheetColorIndex="65"/>
                    </a:solidFill>
                  </a14:hiddenFill>
                </a:ex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21</xdr:col>
      <xdr:colOff>184150</xdr:colOff>
      <xdr:row>10</xdr:row>
      <xdr:rowOff>74612</xdr:rowOff>
    </xdr:from>
    <xdr:to>
      <xdr:col>22</xdr:col>
      <xdr:colOff>265112</xdr:colOff>
      <xdr:row>12</xdr:row>
      <xdr:rowOff>17462</xdr:rowOff>
    </xdr:to>
    <xdr:sp macro="" textlink="$D$20">
      <xdr:nvSpPr>
        <xdr:cNvPr id="68" name="ZoneText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SpPr txBox="1"/>
      </xdr:nvSpPr>
      <xdr:spPr>
        <a:xfrm>
          <a:off x="6375400" y="2043112"/>
          <a:ext cx="374650" cy="3317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903D01AD-7339-4D15-A2BF-D0AC130FFB9E}" type="TxLink">
            <a:rPr lang="en-US" sz="1100" b="0" i="0" u="none" strike="noStrike">
              <a:solidFill>
                <a:srgbClr val="000000"/>
              </a:solidFill>
              <a:latin typeface="Franklin Gothic Medium" panose="020B0603020102020204" pitchFamily="34" charset="0"/>
              <a:cs typeface="Calibri"/>
            </a:rPr>
            <a:pPr/>
            <a:t> </a:t>
          </a:fld>
          <a:endParaRPr lang="fr-FR" sz="11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1</xdr:col>
      <xdr:colOff>9526</xdr:colOff>
      <xdr:row>1</xdr:row>
      <xdr:rowOff>58568</xdr:rowOff>
    </xdr:from>
    <xdr:to>
      <xdr:col>27</xdr:col>
      <xdr:colOff>292266</xdr:colOff>
      <xdr:row>2</xdr:row>
      <xdr:rowOff>149566</xdr:rowOff>
    </xdr:to>
    <xdr:sp macro="" textlink="">
      <xdr:nvSpPr>
        <xdr:cNvPr id="52" name="ZoneText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 txBox="1"/>
      </xdr:nvSpPr>
      <xdr:spPr>
        <a:xfrm>
          <a:off x="323537" y="246975"/>
          <a:ext cx="7902740" cy="2794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800">
              <a:latin typeface="Arial Black" panose="020B0A04020102020204" pitchFamily="34" charset="0"/>
            </a:rPr>
            <a:t>PARCOURS DE DIMANCHE MATIN</a:t>
          </a:r>
        </a:p>
      </xdr:txBody>
    </xdr:sp>
    <xdr:clientData/>
  </xdr:twoCellAnchor>
  <xdr:twoCellAnchor>
    <xdr:from>
      <xdr:col>1</xdr:col>
      <xdr:colOff>4182</xdr:colOff>
      <xdr:row>8</xdr:row>
      <xdr:rowOff>20064</xdr:rowOff>
    </xdr:from>
    <xdr:to>
      <xdr:col>27</xdr:col>
      <xdr:colOff>269575</xdr:colOff>
      <xdr:row>9</xdr:row>
      <xdr:rowOff>145653</xdr:rowOff>
    </xdr:to>
    <xdr:sp macro="" textlink="">
      <xdr:nvSpPr>
        <xdr:cNvPr id="76" name="ZoneText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SpPr txBox="1"/>
      </xdr:nvSpPr>
      <xdr:spPr>
        <a:xfrm>
          <a:off x="318193" y="1600586"/>
          <a:ext cx="7885393" cy="3139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800">
              <a:latin typeface="Arial Black" panose="020B0A04020102020204" pitchFamily="34" charset="0"/>
            </a:rPr>
            <a:t>PARCOURS DE DIMANCHE APRES MIDI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164191</xdr:colOff>
          <xdr:row>15</xdr:row>
          <xdr:rowOff>210110</xdr:rowOff>
        </xdr:from>
        <xdr:to>
          <xdr:col>28</xdr:col>
          <xdr:colOff>25302</xdr:colOff>
          <xdr:row>28</xdr:row>
          <xdr:rowOff>113879</xdr:rowOff>
        </xdr:to>
        <xdr:pic>
          <xdr:nvPicPr>
            <xdr:cNvPr id="3" name="Image 2">
              <a:extLst>
                <a:ext uri="{FF2B5EF4-FFF2-40B4-BE49-F238E27FC236}">
                  <a16:creationId xmlns:a16="http://schemas.microsoft.com/office/drawing/2014/main" id="{00000000-0008-0000-0000-000003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hoto" spid="_x0000_s1107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5774136" y="3193676"/>
              <a:ext cx="2508501" cy="2803291"/>
            </a:xfrm>
            <a:prstGeom prst="rect">
              <a:avLst/>
            </a:prstGeom>
            <a:noFill/>
            <a:ln w="38100"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xdr:twoCellAnchor>
    <xdr:from>
      <xdr:col>19</xdr:col>
      <xdr:colOff>56030</xdr:colOff>
      <xdr:row>14</xdr:row>
      <xdr:rowOff>175171</xdr:rowOff>
    </xdr:from>
    <xdr:to>
      <xdr:col>24</xdr:col>
      <xdr:colOff>273144</xdr:colOff>
      <xdr:row>16</xdr:row>
      <xdr:rowOff>87585</xdr:rowOff>
    </xdr:to>
    <xdr:sp macro="" textlink="">
      <xdr:nvSpPr>
        <xdr:cNvPr id="55" name="ZoneText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 txBox="1"/>
      </xdr:nvSpPr>
      <xdr:spPr>
        <a:xfrm>
          <a:off x="5665975" y="2955631"/>
          <a:ext cx="1687886" cy="32563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>
              <a:latin typeface="Franklin Gothic Demi" panose="020B0703020102020204" pitchFamily="34" charset="0"/>
            </a:rPr>
            <a:t>Selection du gaphique :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59790</xdr:colOff>
          <xdr:row>31</xdr:row>
          <xdr:rowOff>72805</xdr:rowOff>
        </xdr:from>
        <xdr:to>
          <xdr:col>29</xdr:col>
          <xdr:colOff>184990</xdr:colOff>
          <xdr:row>62</xdr:row>
          <xdr:rowOff>47626</xdr:rowOff>
        </xdr:to>
        <xdr:pic>
          <xdr:nvPicPr>
            <xdr:cNvPr id="4" name="Image 3">
              <a:extLst>
                <a:ext uri="{FF2B5EF4-FFF2-40B4-BE49-F238E27FC236}">
                  <a16:creationId xmlns:a16="http://schemas.microsoft.com/office/drawing/2014/main" id="{00000000-0008-0000-0000-000004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Les_plans_a" spid="_x0000_s1108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59790" y="6455792"/>
              <a:ext cx="8784291" cy="5726931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pic>
        <xdr:clientData/>
      </xdr:twoCellAnchor>
    </mc:Choice>
    <mc:Fallback/>
  </mc:AlternateContent>
  <xdr:twoCellAnchor>
    <xdr:from>
      <xdr:col>19</xdr:col>
      <xdr:colOff>190810</xdr:colOff>
      <xdr:row>16</xdr:row>
      <xdr:rowOff>97708</xdr:rowOff>
    </xdr:from>
    <xdr:to>
      <xdr:col>28</xdr:col>
      <xdr:colOff>24429</xdr:colOff>
      <xdr:row>28</xdr:row>
      <xdr:rowOff>175093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5800755" y="3291384"/>
          <a:ext cx="2481009" cy="2766797"/>
        </a:xfrm>
        <a:prstGeom prst="rect">
          <a:avLst/>
        </a:prstGeom>
        <a:noFill/>
        <a:ln w="57150"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209084</xdr:colOff>
      <xdr:row>14</xdr:row>
      <xdr:rowOff>92923</xdr:rowOff>
    </xdr:from>
    <xdr:to>
      <xdr:col>28</xdr:col>
      <xdr:colOff>104542</xdr:colOff>
      <xdr:row>29</xdr:row>
      <xdr:rowOff>298</xdr:rowOff>
    </xdr:to>
    <xdr:sp macro="" textlink="">
      <xdr:nvSpPr>
        <xdr:cNvPr id="32" name="Rectangle : avec coins arrondis en haut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 rot="10800000">
          <a:off x="209084" y="2839092"/>
          <a:ext cx="8220555" cy="3173089"/>
        </a:xfrm>
        <a:prstGeom prst="round2SameRect">
          <a:avLst/>
        </a:prstGeom>
        <a:noFill/>
        <a:ln w="19050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309563</xdr:colOff>
      <xdr:row>4</xdr:row>
      <xdr:rowOff>55563</xdr:rowOff>
    </xdr:from>
    <xdr:to>
      <xdr:col>27</xdr:col>
      <xdr:colOff>285750</xdr:colOff>
      <xdr:row>6</xdr:row>
      <xdr:rowOff>7937</xdr:rowOff>
    </xdr:to>
    <xdr:sp macro="" textlink="">
      <xdr:nvSpPr>
        <xdr:cNvPr id="56" name="Forme libre : form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/>
      </xdr:nvSpPr>
      <xdr:spPr>
        <a:xfrm>
          <a:off x="309563" y="817563"/>
          <a:ext cx="7929562" cy="341312"/>
        </a:xfrm>
        <a:custGeom>
          <a:avLst/>
          <a:gdLst>
            <a:gd name="connsiteX0" fmla="*/ 0 w 8524875"/>
            <a:gd name="connsiteY0" fmla="*/ 762000 h 762000"/>
            <a:gd name="connsiteX1" fmla="*/ 15875 w 8524875"/>
            <a:gd name="connsiteY1" fmla="*/ 563562 h 762000"/>
            <a:gd name="connsiteX2" fmla="*/ 158750 w 8524875"/>
            <a:gd name="connsiteY2" fmla="*/ 492125 h 762000"/>
            <a:gd name="connsiteX3" fmla="*/ 301625 w 8524875"/>
            <a:gd name="connsiteY3" fmla="*/ 531812 h 762000"/>
            <a:gd name="connsiteX4" fmla="*/ 460375 w 8524875"/>
            <a:gd name="connsiteY4" fmla="*/ 388937 h 762000"/>
            <a:gd name="connsiteX5" fmla="*/ 595313 w 8524875"/>
            <a:gd name="connsiteY5" fmla="*/ 381000 h 762000"/>
            <a:gd name="connsiteX6" fmla="*/ 738188 w 8524875"/>
            <a:gd name="connsiteY6" fmla="*/ 293687 h 762000"/>
            <a:gd name="connsiteX7" fmla="*/ 889000 w 8524875"/>
            <a:gd name="connsiteY7" fmla="*/ 301625 h 762000"/>
            <a:gd name="connsiteX8" fmla="*/ 1016000 w 8524875"/>
            <a:gd name="connsiteY8" fmla="*/ 254000 h 762000"/>
            <a:gd name="connsiteX9" fmla="*/ 1404938 w 8524875"/>
            <a:gd name="connsiteY9" fmla="*/ 277812 h 762000"/>
            <a:gd name="connsiteX10" fmla="*/ 1555750 w 8524875"/>
            <a:gd name="connsiteY10" fmla="*/ 246062 h 762000"/>
            <a:gd name="connsiteX11" fmla="*/ 1658938 w 8524875"/>
            <a:gd name="connsiteY11" fmla="*/ 254000 h 762000"/>
            <a:gd name="connsiteX12" fmla="*/ 1762125 w 8524875"/>
            <a:gd name="connsiteY12" fmla="*/ 222250 h 762000"/>
            <a:gd name="connsiteX13" fmla="*/ 1936750 w 8524875"/>
            <a:gd name="connsiteY13" fmla="*/ 254000 h 762000"/>
            <a:gd name="connsiteX14" fmla="*/ 2095500 w 8524875"/>
            <a:gd name="connsiteY14" fmla="*/ 269875 h 762000"/>
            <a:gd name="connsiteX15" fmla="*/ 2230438 w 8524875"/>
            <a:gd name="connsiteY15" fmla="*/ 222250 h 762000"/>
            <a:gd name="connsiteX16" fmla="*/ 2476500 w 8524875"/>
            <a:gd name="connsiteY16" fmla="*/ 238125 h 762000"/>
            <a:gd name="connsiteX17" fmla="*/ 2659063 w 8524875"/>
            <a:gd name="connsiteY17" fmla="*/ 198437 h 762000"/>
            <a:gd name="connsiteX18" fmla="*/ 2801938 w 8524875"/>
            <a:gd name="connsiteY18" fmla="*/ 301625 h 762000"/>
            <a:gd name="connsiteX19" fmla="*/ 2952750 w 8524875"/>
            <a:gd name="connsiteY19" fmla="*/ 301625 h 762000"/>
            <a:gd name="connsiteX20" fmla="*/ 3071813 w 8524875"/>
            <a:gd name="connsiteY20" fmla="*/ 365125 h 762000"/>
            <a:gd name="connsiteX21" fmla="*/ 3222625 w 8524875"/>
            <a:gd name="connsiteY21" fmla="*/ 269875 h 762000"/>
            <a:gd name="connsiteX22" fmla="*/ 3460750 w 8524875"/>
            <a:gd name="connsiteY22" fmla="*/ 341312 h 762000"/>
            <a:gd name="connsiteX23" fmla="*/ 3579813 w 8524875"/>
            <a:gd name="connsiteY23" fmla="*/ 325437 h 762000"/>
            <a:gd name="connsiteX24" fmla="*/ 3690938 w 8524875"/>
            <a:gd name="connsiteY24" fmla="*/ 214312 h 762000"/>
            <a:gd name="connsiteX25" fmla="*/ 3913188 w 8524875"/>
            <a:gd name="connsiteY25" fmla="*/ 277812 h 762000"/>
            <a:gd name="connsiteX26" fmla="*/ 4087813 w 8524875"/>
            <a:gd name="connsiteY26" fmla="*/ 254000 h 762000"/>
            <a:gd name="connsiteX27" fmla="*/ 4191000 w 8524875"/>
            <a:gd name="connsiteY27" fmla="*/ 269875 h 762000"/>
            <a:gd name="connsiteX28" fmla="*/ 4357688 w 8524875"/>
            <a:gd name="connsiteY28" fmla="*/ 190500 h 762000"/>
            <a:gd name="connsiteX29" fmla="*/ 4595813 w 8524875"/>
            <a:gd name="connsiteY29" fmla="*/ 285750 h 762000"/>
            <a:gd name="connsiteX30" fmla="*/ 4722813 w 8524875"/>
            <a:gd name="connsiteY30" fmla="*/ 166687 h 762000"/>
            <a:gd name="connsiteX31" fmla="*/ 4921250 w 8524875"/>
            <a:gd name="connsiteY31" fmla="*/ 174625 h 762000"/>
            <a:gd name="connsiteX32" fmla="*/ 5159375 w 8524875"/>
            <a:gd name="connsiteY32" fmla="*/ 182562 h 762000"/>
            <a:gd name="connsiteX33" fmla="*/ 5270500 w 8524875"/>
            <a:gd name="connsiteY33" fmla="*/ 190500 h 762000"/>
            <a:gd name="connsiteX34" fmla="*/ 5461000 w 8524875"/>
            <a:gd name="connsiteY34" fmla="*/ 150812 h 762000"/>
            <a:gd name="connsiteX35" fmla="*/ 5683250 w 8524875"/>
            <a:gd name="connsiteY35" fmla="*/ 158750 h 762000"/>
            <a:gd name="connsiteX36" fmla="*/ 5786438 w 8524875"/>
            <a:gd name="connsiteY36" fmla="*/ 198437 h 762000"/>
            <a:gd name="connsiteX37" fmla="*/ 5945188 w 8524875"/>
            <a:gd name="connsiteY37" fmla="*/ 142875 h 762000"/>
            <a:gd name="connsiteX38" fmla="*/ 6032500 w 8524875"/>
            <a:gd name="connsiteY38" fmla="*/ 142875 h 762000"/>
            <a:gd name="connsiteX39" fmla="*/ 6230938 w 8524875"/>
            <a:gd name="connsiteY39" fmla="*/ 158750 h 762000"/>
            <a:gd name="connsiteX40" fmla="*/ 6588125 w 8524875"/>
            <a:gd name="connsiteY40" fmla="*/ 111125 h 762000"/>
            <a:gd name="connsiteX41" fmla="*/ 6913563 w 8524875"/>
            <a:gd name="connsiteY41" fmla="*/ 39687 h 762000"/>
            <a:gd name="connsiteX42" fmla="*/ 7175500 w 8524875"/>
            <a:gd name="connsiteY42" fmla="*/ 134937 h 762000"/>
            <a:gd name="connsiteX43" fmla="*/ 7381875 w 8524875"/>
            <a:gd name="connsiteY43" fmla="*/ 31750 h 762000"/>
            <a:gd name="connsiteX44" fmla="*/ 7596188 w 8524875"/>
            <a:gd name="connsiteY44" fmla="*/ 55562 h 762000"/>
            <a:gd name="connsiteX45" fmla="*/ 7691438 w 8524875"/>
            <a:gd name="connsiteY45" fmla="*/ 87312 h 762000"/>
            <a:gd name="connsiteX46" fmla="*/ 7850188 w 8524875"/>
            <a:gd name="connsiteY46" fmla="*/ 0 h 762000"/>
            <a:gd name="connsiteX47" fmla="*/ 8072438 w 8524875"/>
            <a:gd name="connsiteY47" fmla="*/ 87312 h 762000"/>
            <a:gd name="connsiteX48" fmla="*/ 8183563 w 8524875"/>
            <a:gd name="connsiteY48" fmla="*/ 103187 h 762000"/>
            <a:gd name="connsiteX49" fmla="*/ 8318500 w 8524875"/>
            <a:gd name="connsiteY49" fmla="*/ 55562 h 762000"/>
            <a:gd name="connsiteX50" fmla="*/ 8524875 w 8524875"/>
            <a:gd name="connsiteY50" fmla="*/ 71437 h 762000"/>
            <a:gd name="connsiteX51" fmla="*/ 8524875 w 8524875"/>
            <a:gd name="connsiteY51" fmla="*/ 746125 h 762000"/>
            <a:gd name="connsiteX52" fmla="*/ 0 w 8524875"/>
            <a:gd name="connsiteY52" fmla="*/ 762000 h 76200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  <a:cxn ang="0">
              <a:pos x="connsiteX13" y="connsiteY13"/>
            </a:cxn>
            <a:cxn ang="0">
              <a:pos x="connsiteX14" y="connsiteY14"/>
            </a:cxn>
            <a:cxn ang="0">
              <a:pos x="connsiteX15" y="connsiteY15"/>
            </a:cxn>
            <a:cxn ang="0">
              <a:pos x="connsiteX16" y="connsiteY16"/>
            </a:cxn>
            <a:cxn ang="0">
              <a:pos x="connsiteX17" y="connsiteY17"/>
            </a:cxn>
            <a:cxn ang="0">
              <a:pos x="connsiteX18" y="connsiteY18"/>
            </a:cxn>
            <a:cxn ang="0">
              <a:pos x="connsiteX19" y="connsiteY19"/>
            </a:cxn>
            <a:cxn ang="0">
              <a:pos x="connsiteX20" y="connsiteY20"/>
            </a:cxn>
            <a:cxn ang="0">
              <a:pos x="connsiteX21" y="connsiteY21"/>
            </a:cxn>
            <a:cxn ang="0">
              <a:pos x="connsiteX22" y="connsiteY22"/>
            </a:cxn>
            <a:cxn ang="0">
              <a:pos x="connsiteX23" y="connsiteY23"/>
            </a:cxn>
            <a:cxn ang="0">
              <a:pos x="connsiteX24" y="connsiteY24"/>
            </a:cxn>
            <a:cxn ang="0">
              <a:pos x="connsiteX25" y="connsiteY25"/>
            </a:cxn>
            <a:cxn ang="0">
              <a:pos x="connsiteX26" y="connsiteY26"/>
            </a:cxn>
            <a:cxn ang="0">
              <a:pos x="connsiteX27" y="connsiteY27"/>
            </a:cxn>
            <a:cxn ang="0">
              <a:pos x="connsiteX28" y="connsiteY28"/>
            </a:cxn>
            <a:cxn ang="0">
              <a:pos x="connsiteX29" y="connsiteY29"/>
            </a:cxn>
            <a:cxn ang="0">
              <a:pos x="connsiteX30" y="connsiteY30"/>
            </a:cxn>
            <a:cxn ang="0">
              <a:pos x="connsiteX31" y="connsiteY31"/>
            </a:cxn>
            <a:cxn ang="0">
              <a:pos x="connsiteX32" y="connsiteY32"/>
            </a:cxn>
            <a:cxn ang="0">
              <a:pos x="connsiteX33" y="connsiteY33"/>
            </a:cxn>
            <a:cxn ang="0">
              <a:pos x="connsiteX34" y="connsiteY34"/>
            </a:cxn>
            <a:cxn ang="0">
              <a:pos x="connsiteX35" y="connsiteY35"/>
            </a:cxn>
            <a:cxn ang="0">
              <a:pos x="connsiteX36" y="connsiteY36"/>
            </a:cxn>
            <a:cxn ang="0">
              <a:pos x="connsiteX37" y="connsiteY37"/>
            </a:cxn>
            <a:cxn ang="0">
              <a:pos x="connsiteX38" y="connsiteY38"/>
            </a:cxn>
            <a:cxn ang="0">
              <a:pos x="connsiteX39" y="connsiteY39"/>
            </a:cxn>
            <a:cxn ang="0">
              <a:pos x="connsiteX40" y="connsiteY40"/>
            </a:cxn>
            <a:cxn ang="0">
              <a:pos x="connsiteX41" y="connsiteY41"/>
            </a:cxn>
            <a:cxn ang="0">
              <a:pos x="connsiteX42" y="connsiteY42"/>
            </a:cxn>
            <a:cxn ang="0">
              <a:pos x="connsiteX43" y="connsiteY43"/>
            </a:cxn>
            <a:cxn ang="0">
              <a:pos x="connsiteX44" y="connsiteY44"/>
            </a:cxn>
            <a:cxn ang="0">
              <a:pos x="connsiteX45" y="connsiteY45"/>
            </a:cxn>
            <a:cxn ang="0">
              <a:pos x="connsiteX46" y="connsiteY46"/>
            </a:cxn>
            <a:cxn ang="0">
              <a:pos x="connsiteX47" y="connsiteY47"/>
            </a:cxn>
            <a:cxn ang="0">
              <a:pos x="connsiteX48" y="connsiteY48"/>
            </a:cxn>
            <a:cxn ang="0">
              <a:pos x="connsiteX49" y="connsiteY49"/>
            </a:cxn>
            <a:cxn ang="0">
              <a:pos x="connsiteX50" y="connsiteY50"/>
            </a:cxn>
            <a:cxn ang="0">
              <a:pos x="connsiteX51" y="connsiteY51"/>
            </a:cxn>
            <a:cxn ang="0">
              <a:pos x="connsiteX52" y="connsiteY52"/>
            </a:cxn>
          </a:cxnLst>
          <a:rect l="l" t="t" r="r" b="b"/>
          <a:pathLst>
            <a:path w="8524875" h="762000">
              <a:moveTo>
                <a:pt x="0" y="762000"/>
              </a:moveTo>
              <a:lnTo>
                <a:pt x="15875" y="563562"/>
              </a:lnTo>
              <a:lnTo>
                <a:pt x="158750" y="492125"/>
              </a:lnTo>
              <a:lnTo>
                <a:pt x="301625" y="531812"/>
              </a:lnTo>
              <a:lnTo>
                <a:pt x="460375" y="388937"/>
              </a:lnTo>
              <a:lnTo>
                <a:pt x="595313" y="381000"/>
              </a:lnTo>
              <a:lnTo>
                <a:pt x="738188" y="293687"/>
              </a:lnTo>
              <a:lnTo>
                <a:pt x="889000" y="301625"/>
              </a:lnTo>
              <a:lnTo>
                <a:pt x="1016000" y="254000"/>
              </a:lnTo>
              <a:lnTo>
                <a:pt x="1404938" y="277812"/>
              </a:lnTo>
              <a:lnTo>
                <a:pt x="1555750" y="246062"/>
              </a:lnTo>
              <a:lnTo>
                <a:pt x="1658938" y="254000"/>
              </a:lnTo>
              <a:lnTo>
                <a:pt x="1762125" y="222250"/>
              </a:lnTo>
              <a:lnTo>
                <a:pt x="1936750" y="254000"/>
              </a:lnTo>
              <a:lnTo>
                <a:pt x="2095500" y="269875"/>
              </a:lnTo>
              <a:lnTo>
                <a:pt x="2230438" y="222250"/>
              </a:lnTo>
              <a:lnTo>
                <a:pt x="2476500" y="238125"/>
              </a:lnTo>
              <a:lnTo>
                <a:pt x="2659063" y="198437"/>
              </a:lnTo>
              <a:lnTo>
                <a:pt x="2801938" y="301625"/>
              </a:lnTo>
              <a:lnTo>
                <a:pt x="2952750" y="301625"/>
              </a:lnTo>
              <a:lnTo>
                <a:pt x="3071813" y="365125"/>
              </a:lnTo>
              <a:lnTo>
                <a:pt x="3222625" y="269875"/>
              </a:lnTo>
              <a:lnTo>
                <a:pt x="3460750" y="341312"/>
              </a:lnTo>
              <a:lnTo>
                <a:pt x="3579813" y="325437"/>
              </a:lnTo>
              <a:lnTo>
                <a:pt x="3690938" y="214312"/>
              </a:lnTo>
              <a:lnTo>
                <a:pt x="3913188" y="277812"/>
              </a:lnTo>
              <a:lnTo>
                <a:pt x="4087813" y="254000"/>
              </a:lnTo>
              <a:lnTo>
                <a:pt x="4191000" y="269875"/>
              </a:lnTo>
              <a:lnTo>
                <a:pt x="4357688" y="190500"/>
              </a:lnTo>
              <a:lnTo>
                <a:pt x="4595813" y="285750"/>
              </a:lnTo>
              <a:lnTo>
                <a:pt x="4722813" y="166687"/>
              </a:lnTo>
              <a:lnTo>
                <a:pt x="4921250" y="174625"/>
              </a:lnTo>
              <a:lnTo>
                <a:pt x="5159375" y="182562"/>
              </a:lnTo>
              <a:lnTo>
                <a:pt x="5270500" y="190500"/>
              </a:lnTo>
              <a:lnTo>
                <a:pt x="5461000" y="150812"/>
              </a:lnTo>
              <a:lnTo>
                <a:pt x="5683250" y="158750"/>
              </a:lnTo>
              <a:lnTo>
                <a:pt x="5786438" y="198437"/>
              </a:lnTo>
              <a:lnTo>
                <a:pt x="5945188" y="142875"/>
              </a:lnTo>
              <a:lnTo>
                <a:pt x="6032500" y="142875"/>
              </a:lnTo>
              <a:lnTo>
                <a:pt x="6230938" y="158750"/>
              </a:lnTo>
              <a:lnTo>
                <a:pt x="6588125" y="111125"/>
              </a:lnTo>
              <a:lnTo>
                <a:pt x="6913563" y="39687"/>
              </a:lnTo>
              <a:lnTo>
                <a:pt x="7175500" y="134937"/>
              </a:lnTo>
              <a:lnTo>
                <a:pt x="7381875" y="31750"/>
              </a:lnTo>
              <a:lnTo>
                <a:pt x="7596188" y="55562"/>
              </a:lnTo>
              <a:lnTo>
                <a:pt x="7691438" y="87312"/>
              </a:lnTo>
              <a:lnTo>
                <a:pt x="7850188" y="0"/>
              </a:lnTo>
              <a:lnTo>
                <a:pt x="8072438" y="87312"/>
              </a:lnTo>
              <a:lnTo>
                <a:pt x="8183563" y="103187"/>
              </a:lnTo>
              <a:lnTo>
                <a:pt x="8318500" y="55562"/>
              </a:lnTo>
              <a:lnTo>
                <a:pt x="8524875" y="71437"/>
              </a:lnTo>
              <a:lnTo>
                <a:pt x="8524875" y="746125"/>
              </a:lnTo>
              <a:lnTo>
                <a:pt x="0" y="762000"/>
              </a:lnTo>
              <a:close/>
            </a:path>
          </a:pathLst>
        </a:custGeom>
        <a:solidFill>
          <a:schemeClr val="accent6"/>
        </a:solidFill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179064</xdr:colOff>
      <xdr:row>3</xdr:row>
      <xdr:rowOff>79528</xdr:rowOff>
    </xdr:from>
    <xdr:to>
      <xdr:col>1</xdr:col>
      <xdr:colOff>130650</xdr:colOff>
      <xdr:row>4</xdr:row>
      <xdr:rowOff>155671</xdr:rowOff>
    </xdr:to>
    <xdr:sp macro="" textlink="">
      <xdr:nvSpPr>
        <xdr:cNvPr id="64" name="Larm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 rot="8076287">
          <a:off x="180443" y="643991"/>
          <a:ext cx="264756" cy="26751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6350</xdr:colOff>
      <xdr:row>11</xdr:row>
      <xdr:rowOff>32727</xdr:rowOff>
    </xdr:from>
    <xdr:to>
      <xdr:col>28</xdr:col>
      <xdr:colOff>610</xdr:colOff>
      <xdr:row>12</xdr:row>
      <xdr:rowOff>175601</xdr:rowOff>
    </xdr:to>
    <xdr:sp macro="" textlink="">
      <xdr:nvSpPr>
        <xdr:cNvPr id="58" name="Forme libre : form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/>
      </xdr:nvSpPr>
      <xdr:spPr>
        <a:xfrm flipH="1">
          <a:off x="321408" y="2194169"/>
          <a:ext cx="7907337" cy="340701"/>
        </a:xfrm>
        <a:custGeom>
          <a:avLst/>
          <a:gdLst>
            <a:gd name="connsiteX0" fmla="*/ 0 w 8524875"/>
            <a:gd name="connsiteY0" fmla="*/ 762000 h 762000"/>
            <a:gd name="connsiteX1" fmla="*/ 15875 w 8524875"/>
            <a:gd name="connsiteY1" fmla="*/ 563562 h 762000"/>
            <a:gd name="connsiteX2" fmla="*/ 158750 w 8524875"/>
            <a:gd name="connsiteY2" fmla="*/ 492125 h 762000"/>
            <a:gd name="connsiteX3" fmla="*/ 301625 w 8524875"/>
            <a:gd name="connsiteY3" fmla="*/ 531812 h 762000"/>
            <a:gd name="connsiteX4" fmla="*/ 460375 w 8524875"/>
            <a:gd name="connsiteY4" fmla="*/ 388937 h 762000"/>
            <a:gd name="connsiteX5" fmla="*/ 595313 w 8524875"/>
            <a:gd name="connsiteY5" fmla="*/ 381000 h 762000"/>
            <a:gd name="connsiteX6" fmla="*/ 738188 w 8524875"/>
            <a:gd name="connsiteY6" fmla="*/ 293687 h 762000"/>
            <a:gd name="connsiteX7" fmla="*/ 889000 w 8524875"/>
            <a:gd name="connsiteY7" fmla="*/ 301625 h 762000"/>
            <a:gd name="connsiteX8" fmla="*/ 1016000 w 8524875"/>
            <a:gd name="connsiteY8" fmla="*/ 254000 h 762000"/>
            <a:gd name="connsiteX9" fmla="*/ 1404938 w 8524875"/>
            <a:gd name="connsiteY9" fmla="*/ 277812 h 762000"/>
            <a:gd name="connsiteX10" fmla="*/ 1555750 w 8524875"/>
            <a:gd name="connsiteY10" fmla="*/ 246062 h 762000"/>
            <a:gd name="connsiteX11" fmla="*/ 1658938 w 8524875"/>
            <a:gd name="connsiteY11" fmla="*/ 254000 h 762000"/>
            <a:gd name="connsiteX12" fmla="*/ 1762125 w 8524875"/>
            <a:gd name="connsiteY12" fmla="*/ 222250 h 762000"/>
            <a:gd name="connsiteX13" fmla="*/ 1936750 w 8524875"/>
            <a:gd name="connsiteY13" fmla="*/ 254000 h 762000"/>
            <a:gd name="connsiteX14" fmla="*/ 2095500 w 8524875"/>
            <a:gd name="connsiteY14" fmla="*/ 269875 h 762000"/>
            <a:gd name="connsiteX15" fmla="*/ 2230438 w 8524875"/>
            <a:gd name="connsiteY15" fmla="*/ 222250 h 762000"/>
            <a:gd name="connsiteX16" fmla="*/ 2476500 w 8524875"/>
            <a:gd name="connsiteY16" fmla="*/ 238125 h 762000"/>
            <a:gd name="connsiteX17" fmla="*/ 2659063 w 8524875"/>
            <a:gd name="connsiteY17" fmla="*/ 198437 h 762000"/>
            <a:gd name="connsiteX18" fmla="*/ 2801938 w 8524875"/>
            <a:gd name="connsiteY18" fmla="*/ 301625 h 762000"/>
            <a:gd name="connsiteX19" fmla="*/ 2952750 w 8524875"/>
            <a:gd name="connsiteY19" fmla="*/ 301625 h 762000"/>
            <a:gd name="connsiteX20" fmla="*/ 3071813 w 8524875"/>
            <a:gd name="connsiteY20" fmla="*/ 365125 h 762000"/>
            <a:gd name="connsiteX21" fmla="*/ 3222625 w 8524875"/>
            <a:gd name="connsiteY21" fmla="*/ 269875 h 762000"/>
            <a:gd name="connsiteX22" fmla="*/ 3460750 w 8524875"/>
            <a:gd name="connsiteY22" fmla="*/ 341312 h 762000"/>
            <a:gd name="connsiteX23" fmla="*/ 3579813 w 8524875"/>
            <a:gd name="connsiteY23" fmla="*/ 325437 h 762000"/>
            <a:gd name="connsiteX24" fmla="*/ 3690938 w 8524875"/>
            <a:gd name="connsiteY24" fmla="*/ 214312 h 762000"/>
            <a:gd name="connsiteX25" fmla="*/ 3913188 w 8524875"/>
            <a:gd name="connsiteY25" fmla="*/ 277812 h 762000"/>
            <a:gd name="connsiteX26" fmla="*/ 4087813 w 8524875"/>
            <a:gd name="connsiteY26" fmla="*/ 254000 h 762000"/>
            <a:gd name="connsiteX27" fmla="*/ 4191000 w 8524875"/>
            <a:gd name="connsiteY27" fmla="*/ 269875 h 762000"/>
            <a:gd name="connsiteX28" fmla="*/ 4357688 w 8524875"/>
            <a:gd name="connsiteY28" fmla="*/ 190500 h 762000"/>
            <a:gd name="connsiteX29" fmla="*/ 4595813 w 8524875"/>
            <a:gd name="connsiteY29" fmla="*/ 285750 h 762000"/>
            <a:gd name="connsiteX30" fmla="*/ 4722813 w 8524875"/>
            <a:gd name="connsiteY30" fmla="*/ 166687 h 762000"/>
            <a:gd name="connsiteX31" fmla="*/ 4921250 w 8524875"/>
            <a:gd name="connsiteY31" fmla="*/ 174625 h 762000"/>
            <a:gd name="connsiteX32" fmla="*/ 5159375 w 8524875"/>
            <a:gd name="connsiteY32" fmla="*/ 182562 h 762000"/>
            <a:gd name="connsiteX33" fmla="*/ 5270500 w 8524875"/>
            <a:gd name="connsiteY33" fmla="*/ 190500 h 762000"/>
            <a:gd name="connsiteX34" fmla="*/ 5461000 w 8524875"/>
            <a:gd name="connsiteY34" fmla="*/ 150812 h 762000"/>
            <a:gd name="connsiteX35" fmla="*/ 5683250 w 8524875"/>
            <a:gd name="connsiteY35" fmla="*/ 158750 h 762000"/>
            <a:gd name="connsiteX36" fmla="*/ 5786438 w 8524875"/>
            <a:gd name="connsiteY36" fmla="*/ 198437 h 762000"/>
            <a:gd name="connsiteX37" fmla="*/ 5945188 w 8524875"/>
            <a:gd name="connsiteY37" fmla="*/ 142875 h 762000"/>
            <a:gd name="connsiteX38" fmla="*/ 6032500 w 8524875"/>
            <a:gd name="connsiteY38" fmla="*/ 142875 h 762000"/>
            <a:gd name="connsiteX39" fmla="*/ 6230938 w 8524875"/>
            <a:gd name="connsiteY39" fmla="*/ 158750 h 762000"/>
            <a:gd name="connsiteX40" fmla="*/ 6588125 w 8524875"/>
            <a:gd name="connsiteY40" fmla="*/ 111125 h 762000"/>
            <a:gd name="connsiteX41" fmla="*/ 6913563 w 8524875"/>
            <a:gd name="connsiteY41" fmla="*/ 39687 h 762000"/>
            <a:gd name="connsiteX42" fmla="*/ 7175500 w 8524875"/>
            <a:gd name="connsiteY42" fmla="*/ 134937 h 762000"/>
            <a:gd name="connsiteX43" fmla="*/ 7381875 w 8524875"/>
            <a:gd name="connsiteY43" fmla="*/ 31750 h 762000"/>
            <a:gd name="connsiteX44" fmla="*/ 7596188 w 8524875"/>
            <a:gd name="connsiteY44" fmla="*/ 55562 h 762000"/>
            <a:gd name="connsiteX45" fmla="*/ 7691438 w 8524875"/>
            <a:gd name="connsiteY45" fmla="*/ 87312 h 762000"/>
            <a:gd name="connsiteX46" fmla="*/ 7850188 w 8524875"/>
            <a:gd name="connsiteY46" fmla="*/ 0 h 762000"/>
            <a:gd name="connsiteX47" fmla="*/ 8072438 w 8524875"/>
            <a:gd name="connsiteY47" fmla="*/ 87312 h 762000"/>
            <a:gd name="connsiteX48" fmla="*/ 8183563 w 8524875"/>
            <a:gd name="connsiteY48" fmla="*/ 103187 h 762000"/>
            <a:gd name="connsiteX49" fmla="*/ 8318500 w 8524875"/>
            <a:gd name="connsiteY49" fmla="*/ 55562 h 762000"/>
            <a:gd name="connsiteX50" fmla="*/ 8524875 w 8524875"/>
            <a:gd name="connsiteY50" fmla="*/ 71437 h 762000"/>
            <a:gd name="connsiteX51" fmla="*/ 8524875 w 8524875"/>
            <a:gd name="connsiteY51" fmla="*/ 746125 h 762000"/>
            <a:gd name="connsiteX52" fmla="*/ 0 w 8524875"/>
            <a:gd name="connsiteY52" fmla="*/ 762000 h 76200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  <a:cxn ang="0">
              <a:pos x="connsiteX13" y="connsiteY13"/>
            </a:cxn>
            <a:cxn ang="0">
              <a:pos x="connsiteX14" y="connsiteY14"/>
            </a:cxn>
            <a:cxn ang="0">
              <a:pos x="connsiteX15" y="connsiteY15"/>
            </a:cxn>
            <a:cxn ang="0">
              <a:pos x="connsiteX16" y="connsiteY16"/>
            </a:cxn>
            <a:cxn ang="0">
              <a:pos x="connsiteX17" y="connsiteY17"/>
            </a:cxn>
            <a:cxn ang="0">
              <a:pos x="connsiteX18" y="connsiteY18"/>
            </a:cxn>
            <a:cxn ang="0">
              <a:pos x="connsiteX19" y="connsiteY19"/>
            </a:cxn>
            <a:cxn ang="0">
              <a:pos x="connsiteX20" y="connsiteY20"/>
            </a:cxn>
            <a:cxn ang="0">
              <a:pos x="connsiteX21" y="connsiteY21"/>
            </a:cxn>
            <a:cxn ang="0">
              <a:pos x="connsiteX22" y="connsiteY22"/>
            </a:cxn>
            <a:cxn ang="0">
              <a:pos x="connsiteX23" y="connsiteY23"/>
            </a:cxn>
            <a:cxn ang="0">
              <a:pos x="connsiteX24" y="connsiteY24"/>
            </a:cxn>
            <a:cxn ang="0">
              <a:pos x="connsiteX25" y="connsiteY25"/>
            </a:cxn>
            <a:cxn ang="0">
              <a:pos x="connsiteX26" y="connsiteY26"/>
            </a:cxn>
            <a:cxn ang="0">
              <a:pos x="connsiteX27" y="connsiteY27"/>
            </a:cxn>
            <a:cxn ang="0">
              <a:pos x="connsiteX28" y="connsiteY28"/>
            </a:cxn>
            <a:cxn ang="0">
              <a:pos x="connsiteX29" y="connsiteY29"/>
            </a:cxn>
            <a:cxn ang="0">
              <a:pos x="connsiteX30" y="connsiteY30"/>
            </a:cxn>
            <a:cxn ang="0">
              <a:pos x="connsiteX31" y="connsiteY31"/>
            </a:cxn>
            <a:cxn ang="0">
              <a:pos x="connsiteX32" y="connsiteY32"/>
            </a:cxn>
            <a:cxn ang="0">
              <a:pos x="connsiteX33" y="connsiteY33"/>
            </a:cxn>
            <a:cxn ang="0">
              <a:pos x="connsiteX34" y="connsiteY34"/>
            </a:cxn>
            <a:cxn ang="0">
              <a:pos x="connsiteX35" y="connsiteY35"/>
            </a:cxn>
            <a:cxn ang="0">
              <a:pos x="connsiteX36" y="connsiteY36"/>
            </a:cxn>
            <a:cxn ang="0">
              <a:pos x="connsiteX37" y="connsiteY37"/>
            </a:cxn>
            <a:cxn ang="0">
              <a:pos x="connsiteX38" y="connsiteY38"/>
            </a:cxn>
            <a:cxn ang="0">
              <a:pos x="connsiteX39" y="connsiteY39"/>
            </a:cxn>
            <a:cxn ang="0">
              <a:pos x="connsiteX40" y="connsiteY40"/>
            </a:cxn>
            <a:cxn ang="0">
              <a:pos x="connsiteX41" y="connsiteY41"/>
            </a:cxn>
            <a:cxn ang="0">
              <a:pos x="connsiteX42" y="connsiteY42"/>
            </a:cxn>
            <a:cxn ang="0">
              <a:pos x="connsiteX43" y="connsiteY43"/>
            </a:cxn>
            <a:cxn ang="0">
              <a:pos x="connsiteX44" y="connsiteY44"/>
            </a:cxn>
            <a:cxn ang="0">
              <a:pos x="connsiteX45" y="connsiteY45"/>
            </a:cxn>
            <a:cxn ang="0">
              <a:pos x="connsiteX46" y="connsiteY46"/>
            </a:cxn>
            <a:cxn ang="0">
              <a:pos x="connsiteX47" y="connsiteY47"/>
            </a:cxn>
            <a:cxn ang="0">
              <a:pos x="connsiteX48" y="connsiteY48"/>
            </a:cxn>
            <a:cxn ang="0">
              <a:pos x="connsiteX49" y="connsiteY49"/>
            </a:cxn>
            <a:cxn ang="0">
              <a:pos x="connsiteX50" y="connsiteY50"/>
            </a:cxn>
            <a:cxn ang="0">
              <a:pos x="connsiteX51" y="connsiteY51"/>
            </a:cxn>
            <a:cxn ang="0">
              <a:pos x="connsiteX52" y="connsiteY52"/>
            </a:cxn>
          </a:cxnLst>
          <a:rect l="l" t="t" r="r" b="b"/>
          <a:pathLst>
            <a:path w="8524875" h="762000">
              <a:moveTo>
                <a:pt x="0" y="762000"/>
              </a:moveTo>
              <a:lnTo>
                <a:pt x="15875" y="563562"/>
              </a:lnTo>
              <a:lnTo>
                <a:pt x="158750" y="492125"/>
              </a:lnTo>
              <a:lnTo>
                <a:pt x="301625" y="531812"/>
              </a:lnTo>
              <a:lnTo>
                <a:pt x="460375" y="388937"/>
              </a:lnTo>
              <a:lnTo>
                <a:pt x="595313" y="381000"/>
              </a:lnTo>
              <a:lnTo>
                <a:pt x="738188" y="293687"/>
              </a:lnTo>
              <a:lnTo>
                <a:pt x="889000" y="301625"/>
              </a:lnTo>
              <a:lnTo>
                <a:pt x="1016000" y="254000"/>
              </a:lnTo>
              <a:lnTo>
                <a:pt x="1404938" y="277812"/>
              </a:lnTo>
              <a:lnTo>
                <a:pt x="1555750" y="246062"/>
              </a:lnTo>
              <a:lnTo>
                <a:pt x="1658938" y="254000"/>
              </a:lnTo>
              <a:lnTo>
                <a:pt x="1762125" y="222250"/>
              </a:lnTo>
              <a:lnTo>
                <a:pt x="1936750" y="254000"/>
              </a:lnTo>
              <a:lnTo>
                <a:pt x="2095500" y="269875"/>
              </a:lnTo>
              <a:lnTo>
                <a:pt x="2230438" y="222250"/>
              </a:lnTo>
              <a:lnTo>
                <a:pt x="2476500" y="238125"/>
              </a:lnTo>
              <a:lnTo>
                <a:pt x="2659063" y="198437"/>
              </a:lnTo>
              <a:lnTo>
                <a:pt x="2801938" y="301625"/>
              </a:lnTo>
              <a:lnTo>
                <a:pt x="2952750" y="301625"/>
              </a:lnTo>
              <a:lnTo>
                <a:pt x="3071813" y="365125"/>
              </a:lnTo>
              <a:lnTo>
                <a:pt x="3222625" y="269875"/>
              </a:lnTo>
              <a:lnTo>
                <a:pt x="3460750" y="341312"/>
              </a:lnTo>
              <a:lnTo>
                <a:pt x="3579813" y="325437"/>
              </a:lnTo>
              <a:lnTo>
                <a:pt x="3690938" y="214312"/>
              </a:lnTo>
              <a:lnTo>
                <a:pt x="3913188" y="277812"/>
              </a:lnTo>
              <a:lnTo>
                <a:pt x="4087813" y="254000"/>
              </a:lnTo>
              <a:lnTo>
                <a:pt x="4191000" y="269875"/>
              </a:lnTo>
              <a:lnTo>
                <a:pt x="4357688" y="190500"/>
              </a:lnTo>
              <a:lnTo>
                <a:pt x="4595813" y="285750"/>
              </a:lnTo>
              <a:lnTo>
                <a:pt x="4722813" y="166687"/>
              </a:lnTo>
              <a:lnTo>
                <a:pt x="4921250" y="174625"/>
              </a:lnTo>
              <a:lnTo>
                <a:pt x="5159375" y="182562"/>
              </a:lnTo>
              <a:lnTo>
                <a:pt x="5270500" y="190500"/>
              </a:lnTo>
              <a:lnTo>
                <a:pt x="5461000" y="150812"/>
              </a:lnTo>
              <a:lnTo>
                <a:pt x="5683250" y="158750"/>
              </a:lnTo>
              <a:lnTo>
                <a:pt x="5786438" y="198437"/>
              </a:lnTo>
              <a:lnTo>
                <a:pt x="5945188" y="142875"/>
              </a:lnTo>
              <a:lnTo>
                <a:pt x="6032500" y="142875"/>
              </a:lnTo>
              <a:lnTo>
                <a:pt x="6230938" y="158750"/>
              </a:lnTo>
              <a:lnTo>
                <a:pt x="6588125" y="111125"/>
              </a:lnTo>
              <a:lnTo>
                <a:pt x="6913563" y="39687"/>
              </a:lnTo>
              <a:lnTo>
                <a:pt x="7175500" y="134937"/>
              </a:lnTo>
              <a:lnTo>
                <a:pt x="7381875" y="31750"/>
              </a:lnTo>
              <a:lnTo>
                <a:pt x="7596188" y="55562"/>
              </a:lnTo>
              <a:lnTo>
                <a:pt x="7691438" y="87312"/>
              </a:lnTo>
              <a:lnTo>
                <a:pt x="7850188" y="0"/>
              </a:lnTo>
              <a:lnTo>
                <a:pt x="8072438" y="87312"/>
              </a:lnTo>
              <a:lnTo>
                <a:pt x="8183563" y="103187"/>
              </a:lnTo>
              <a:lnTo>
                <a:pt x="8318500" y="55562"/>
              </a:lnTo>
              <a:lnTo>
                <a:pt x="8524875" y="71437"/>
              </a:lnTo>
              <a:lnTo>
                <a:pt x="8524875" y="746125"/>
              </a:lnTo>
              <a:lnTo>
                <a:pt x="0" y="762000"/>
              </a:lnTo>
              <a:close/>
            </a:path>
          </a:pathLst>
        </a:custGeom>
        <a:solidFill>
          <a:srgbClr val="00B0F0"/>
        </a:solidFill>
        <a:ln>
          <a:solidFill>
            <a:schemeClr val="accent5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160317</xdr:colOff>
      <xdr:row>3</xdr:row>
      <xdr:rowOff>89595</xdr:rowOff>
    </xdr:from>
    <xdr:to>
      <xdr:col>10</xdr:col>
      <xdr:colOff>130764</xdr:colOff>
      <xdr:row>4</xdr:row>
      <xdr:rowOff>165738</xdr:rowOff>
    </xdr:to>
    <xdr:sp macro="" textlink="">
      <xdr:nvSpPr>
        <xdr:cNvPr id="65" name="Larm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 rot="8076287">
          <a:off x="2854159" y="654058"/>
          <a:ext cx="264756" cy="26751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188611</xdr:colOff>
      <xdr:row>3</xdr:row>
      <xdr:rowOff>57992</xdr:rowOff>
    </xdr:from>
    <xdr:to>
      <xdr:col>1</xdr:col>
      <xdr:colOff>115845</xdr:colOff>
      <xdr:row>5</xdr:row>
      <xdr:rowOff>10985</xdr:rowOff>
    </xdr:to>
    <xdr:sp macro="" textlink="">
      <xdr:nvSpPr>
        <xdr:cNvPr id="67" name="ZoneText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SpPr txBox="1"/>
      </xdr:nvSpPr>
      <xdr:spPr>
        <a:xfrm flipH="1">
          <a:off x="188611" y="637215"/>
          <a:ext cx="242589" cy="3391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1100" b="0" i="0" u="none" strike="noStrike">
              <a:solidFill>
                <a:srgbClr val="000000"/>
              </a:solidFill>
              <a:latin typeface="Franklin Gothic Medium" panose="020B0603020102020204" pitchFamily="34" charset="0"/>
              <a:cs typeface="Calibri"/>
            </a:rPr>
            <a:t>0</a:t>
          </a:r>
        </a:p>
      </xdr:txBody>
    </xdr:sp>
    <xdr:clientData/>
  </xdr:twoCellAnchor>
  <xdr:twoCellAnchor>
    <xdr:from>
      <xdr:col>9</xdr:col>
      <xdr:colOff>160895</xdr:colOff>
      <xdr:row>3</xdr:row>
      <xdr:rowOff>102973</xdr:rowOff>
    </xdr:from>
    <xdr:to>
      <xdr:col>10</xdr:col>
      <xdr:colOff>135152</xdr:colOff>
      <xdr:row>4</xdr:row>
      <xdr:rowOff>169219</xdr:rowOff>
    </xdr:to>
    <xdr:sp macro="" textlink="Feuil2!B12">
      <xdr:nvSpPr>
        <xdr:cNvPr id="70" name="ZoneText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SpPr txBox="1"/>
      </xdr:nvSpPr>
      <xdr:spPr>
        <a:xfrm>
          <a:off x="2844628" y="682196"/>
          <a:ext cx="270304" cy="259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235E1B43-84AB-4C1C-9BAA-9B74052CF169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14</xdr:col>
      <xdr:colOff>160893</xdr:colOff>
      <xdr:row>3</xdr:row>
      <xdr:rowOff>90100</xdr:rowOff>
    </xdr:from>
    <xdr:to>
      <xdr:col>15</xdr:col>
      <xdr:colOff>131340</xdr:colOff>
      <xdr:row>4</xdr:row>
      <xdr:rowOff>166243</xdr:rowOff>
    </xdr:to>
    <xdr:sp macro="" textlink="">
      <xdr:nvSpPr>
        <xdr:cNvPr id="72" name="Larm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SpPr/>
      </xdr:nvSpPr>
      <xdr:spPr>
        <a:xfrm rot="8076287">
          <a:off x="4323501" y="670685"/>
          <a:ext cx="269217" cy="26649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21</xdr:col>
      <xdr:colOff>167329</xdr:colOff>
      <xdr:row>3</xdr:row>
      <xdr:rowOff>90102</xdr:rowOff>
    </xdr:from>
    <xdr:to>
      <xdr:col>22</xdr:col>
      <xdr:colOff>137776</xdr:colOff>
      <xdr:row>4</xdr:row>
      <xdr:rowOff>166245</xdr:rowOff>
    </xdr:to>
    <xdr:sp macro="" textlink="">
      <xdr:nvSpPr>
        <xdr:cNvPr id="74" name="Larm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SpPr/>
      </xdr:nvSpPr>
      <xdr:spPr>
        <a:xfrm rot="8076287">
          <a:off x="6402268" y="670687"/>
          <a:ext cx="269217" cy="26649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27</xdr:col>
      <xdr:colOff>118100</xdr:colOff>
      <xdr:row>2</xdr:row>
      <xdr:rowOff>170426</xdr:rowOff>
    </xdr:from>
    <xdr:to>
      <xdr:col>28</xdr:col>
      <xdr:colOff>161858</xdr:colOff>
      <xdr:row>4</xdr:row>
      <xdr:rowOff>121191</xdr:rowOff>
    </xdr:to>
    <xdr:sp macro="" textlink="">
      <xdr:nvSpPr>
        <xdr:cNvPr id="75" name="Larm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SpPr/>
      </xdr:nvSpPr>
      <xdr:spPr>
        <a:xfrm rot="8076287">
          <a:off x="8155700" y="550699"/>
          <a:ext cx="334239" cy="340641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14</xdr:col>
      <xdr:colOff>109409</xdr:colOff>
      <xdr:row>3</xdr:row>
      <xdr:rowOff>92652</xdr:rowOff>
    </xdr:from>
    <xdr:to>
      <xdr:col>15</xdr:col>
      <xdr:colOff>180203</xdr:colOff>
      <xdr:row>4</xdr:row>
      <xdr:rowOff>158898</xdr:rowOff>
    </xdr:to>
    <xdr:sp macro="" textlink="Feuil2!B13">
      <xdr:nvSpPr>
        <xdr:cNvPr id="77" name="ZoneText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SpPr txBox="1"/>
      </xdr:nvSpPr>
      <xdr:spPr>
        <a:xfrm>
          <a:off x="4278843" y="658760"/>
          <a:ext cx="367327" cy="25494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13AD9127-17EA-45E5-B350-888BA46EE500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1</xdr:col>
      <xdr:colOff>38615</xdr:colOff>
      <xdr:row>4</xdr:row>
      <xdr:rowOff>154459</xdr:rowOff>
    </xdr:from>
    <xdr:to>
      <xdr:col>9</xdr:col>
      <xdr:colOff>285811</xdr:colOff>
      <xdr:row>6</xdr:row>
      <xdr:rowOff>32988</xdr:rowOff>
    </xdr:to>
    <xdr:sp macro="" textlink="">
      <xdr:nvSpPr>
        <xdr:cNvPr id="78" name="ZoneText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SpPr txBox="1"/>
      </xdr:nvSpPr>
      <xdr:spPr>
        <a:xfrm>
          <a:off x="353970" y="926756"/>
          <a:ext cx="2615574" cy="2711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9Km</a:t>
          </a:r>
        </a:p>
      </xdr:txBody>
    </xdr:sp>
    <xdr:clientData/>
  </xdr:twoCellAnchor>
  <xdr:twoCellAnchor>
    <xdr:from>
      <xdr:col>10</xdr:col>
      <xdr:colOff>6443</xdr:colOff>
      <xdr:row>4</xdr:row>
      <xdr:rowOff>165804</xdr:rowOff>
    </xdr:from>
    <xdr:to>
      <xdr:col>14</xdr:col>
      <xdr:colOff>274053</xdr:colOff>
      <xdr:row>6</xdr:row>
      <xdr:rowOff>42995</xdr:rowOff>
    </xdr:to>
    <xdr:sp macro="" textlink="">
      <xdr:nvSpPr>
        <xdr:cNvPr id="79" name="ZoneText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SpPr txBox="1"/>
      </xdr:nvSpPr>
      <xdr:spPr>
        <a:xfrm>
          <a:off x="3009240" y="940719"/>
          <a:ext cx="1462271" cy="2727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5Km</a:t>
          </a:r>
        </a:p>
      </xdr:txBody>
    </xdr:sp>
    <xdr:clientData/>
  </xdr:twoCellAnchor>
  <xdr:twoCellAnchor>
    <xdr:from>
      <xdr:col>15</xdr:col>
      <xdr:colOff>9724</xdr:colOff>
      <xdr:row>4</xdr:row>
      <xdr:rowOff>170295</xdr:rowOff>
    </xdr:from>
    <xdr:to>
      <xdr:col>22</xdr:col>
      <xdr:colOff>13212</xdr:colOff>
      <xdr:row>6</xdr:row>
      <xdr:rowOff>34101</xdr:rowOff>
    </xdr:to>
    <xdr:sp macro="" textlink="">
      <xdr:nvSpPr>
        <xdr:cNvPr id="80" name="ZoneText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SpPr txBox="1"/>
      </xdr:nvSpPr>
      <xdr:spPr>
        <a:xfrm>
          <a:off x="4484588" y="924750"/>
          <a:ext cx="2082956" cy="2504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7Km</a:t>
          </a:r>
        </a:p>
      </xdr:txBody>
    </xdr:sp>
    <xdr:clientData/>
  </xdr:twoCellAnchor>
  <xdr:twoCellAnchor>
    <xdr:from>
      <xdr:col>22</xdr:col>
      <xdr:colOff>32450</xdr:colOff>
      <xdr:row>4</xdr:row>
      <xdr:rowOff>163580</xdr:rowOff>
    </xdr:from>
    <xdr:to>
      <xdr:col>28</xdr:col>
      <xdr:colOff>3554</xdr:colOff>
      <xdr:row>6</xdr:row>
      <xdr:rowOff>32844</xdr:rowOff>
    </xdr:to>
    <xdr:sp macro="" textlink="">
      <xdr:nvSpPr>
        <xdr:cNvPr id="81" name="ZoneText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SpPr txBox="1"/>
      </xdr:nvSpPr>
      <xdr:spPr>
        <a:xfrm>
          <a:off x="6619230" y="938495"/>
          <a:ext cx="1763095" cy="2647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6Km</a:t>
          </a:r>
        </a:p>
      </xdr:txBody>
    </xdr:sp>
    <xdr:clientData/>
  </xdr:twoCellAnchor>
  <xdr:twoCellAnchor>
    <xdr:from>
      <xdr:col>21</xdr:col>
      <xdr:colOff>62902</xdr:colOff>
      <xdr:row>3</xdr:row>
      <xdr:rowOff>89859</xdr:rowOff>
    </xdr:from>
    <xdr:to>
      <xdr:col>22</xdr:col>
      <xdr:colOff>244840</xdr:colOff>
      <xdr:row>4</xdr:row>
      <xdr:rowOff>167519</xdr:rowOff>
    </xdr:to>
    <xdr:sp macro="" textlink="Feuil2!B14">
      <xdr:nvSpPr>
        <xdr:cNvPr id="83" name="ZoneText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 txBox="1"/>
      </xdr:nvSpPr>
      <xdr:spPr>
        <a:xfrm>
          <a:off x="6308067" y="655967"/>
          <a:ext cx="478471" cy="2663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BCCB8ABB-051D-4800-B712-B86FC009C8C2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27</xdr:col>
      <xdr:colOff>68036</xdr:colOff>
      <xdr:row>2</xdr:row>
      <xdr:rowOff>166997</xdr:rowOff>
    </xdr:from>
    <xdr:to>
      <xdr:col>28</xdr:col>
      <xdr:colOff>209037</xdr:colOff>
      <xdr:row>4</xdr:row>
      <xdr:rowOff>118669</xdr:rowOff>
    </xdr:to>
    <xdr:sp macro="" textlink="Feuil2!B15">
      <xdr:nvSpPr>
        <xdr:cNvPr id="84" name="ZoneText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SpPr txBox="1"/>
      </xdr:nvSpPr>
      <xdr:spPr>
        <a:xfrm>
          <a:off x="8102435" y="550471"/>
          <a:ext cx="437884" cy="3351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57573CB0-8114-4327-9902-AAAA61D790AA}" type="TxLink">
            <a:rPr lang="en-US" sz="16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6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27</xdr:col>
      <xdr:colOff>111332</xdr:colOff>
      <xdr:row>9</xdr:row>
      <xdr:rowOff>129886</xdr:rowOff>
    </xdr:from>
    <xdr:to>
      <xdr:col>28</xdr:col>
      <xdr:colOff>155090</xdr:colOff>
      <xdr:row>11</xdr:row>
      <xdr:rowOff>80651</xdr:rowOff>
    </xdr:to>
    <xdr:sp macro="" textlink="">
      <xdr:nvSpPr>
        <xdr:cNvPr id="85" name="Larm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SpPr/>
      </xdr:nvSpPr>
      <xdr:spPr>
        <a:xfrm rot="8076287">
          <a:off x="8148932" y="1914169"/>
          <a:ext cx="334239" cy="340641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179367</xdr:colOff>
      <xdr:row>10</xdr:row>
      <xdr:rowOff>55666</xdr:rowOff>
    </xdr:from>
    <xdr:to>
      <xdr:col>1</xdr:col>
      <xdr:colOff>130953</xdr:colOff>
      <xdr:row>11</xdr:row>
      <xdr:rowOff>131809</xdr:rowOff>
    </xdr:to>
    <xdr:sp macro="" textlink="">
      <xdr:nvSpPr>
        <xdr:cNvPr id="86" name="Larm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SpPr/>
      </xdr:nvSpPr>
      <xdr:spPr>
        <a:xfrm rot="8076287">
          <a:off x="178939" y="2035315"/>
          <a:ext cx="267880" cy="26702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6</xdr:col>
      <xdr:colOff>166997</xdr:colOff>
      <xdr:row>10</xdr:row>
      <xdr:rowOff>55666</xdr:rowOff>
    </xdr:from>
    <xdr:to>
      <xdr:col>7</xdr:col>
      <xdr:colOff>137138</xdr:colOff>
      <xdr:row>11</xdr:row>
      <xdr:rowOff>131809</xdr:rowOff>
    </xdr:to>
    <xdr:sp macro="" textlink="">
      <xdr:nvSpPr>
        <xdr:cNvPr id="87" name="Larm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SpPr/>
      </xdr:nvSpPr>
      <xdr:spPr>
        <a:xfrm rot="8076287">
          <a:off x="1966423" y="2035315"/>
          <a:ext cx="267880" cy="26702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13</xdr:col>
      <xdr:colOff>160813</xdr:colOff>
      <xdr:row>10</xdr:row>
      <xdr:rowOff>55665</xdr:rowOff>
    </xdr:from>
    <xdr:to>
      <xdr:col>14</xdr:col>
      <xdr:colOff>130954</xdr:colOff>
      <xdr:row>11</xdr:row>
      <xdr:rowOff>131808</xdr:rowOff>
    </xdr:to>
    <xdr:sp macro="" textlink="">
      <xdr:nvSpPr>
        <xdr:cNvPr id="88" name="Larm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SpPr/>
      </xdr:nvSpPr>
      <xdr:spPr>
        <a:xfrm rot="8076287">
          <a:off x="4038421" y="2035314"/>
          <a:ext cx="267880" cy="26702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18</xdr:col>
      <xdr:colOff>157696</xdr:colOff>
      <xdr:row>10</xdr:row>
      <xdr:rowOff>69991</xdr:rowOff>
    </xdr:from>
    <xdr:to>
      <xdr:col>19</xdr:col>
      <xdr:colOff>127837</xdr:colOff>
      <xdr:row>11</xdr:row>
      <xdr:rowOff>146134</xdr:rowOff>
    </xdr:to>
    <xdr:sp macro="" textlink="">
      <xdr:nvSpPr>
        <xdr:cNvPr id="89" name="Larm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SpPr/>
      </xdr:nvSpPr>
      <xdr:spPr>
        <a:xfrm rot="8076287">
          <a:off x="5519719" y="2049640"/>
          <a:ext cx="267880" cy="267024"/>
        </a:xfrm>
        <a:prstGeom prst="teardrop">
          <a:avLst>
            <a:gd name="adj" fmla="val 200000"/>
          </a:avLst>
        </a:prstGeom>
        <a:solidFill>
          <a:srgbClr val="FFC000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19</xdr:col>
      <xdr:colOff>24739</xdr:colOff>
      <xdr:row>11</xdr:row>
      <xdr:rowOff>136071</xdr:rowOff>
    </xdr:from>
    <xdr:to>
      <xdr:col>27</xdr:col>
      <xdr:colOff>271935</xdr:colOff>
      <xdr:row>13</xdr:row>
      <xdr:rowOff>14600</xdr:rowOff>
    </xdr:to>
    <xdr:sp macro="" textlink="">
      <xdr:nvSpPr>
        <xdr:cNvPr id="90" name="ZoneText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SpPr txBox="1"/>
      </xdr:nvSpPr>
      <xdr:spPr>
        <a:xfrm>
          <a:off x="5684073" y="2307029"/>
          <a:ext cx="2622261" cy="2681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9Km</a:t>
          </a:r>
        </a:p>
      </xdr:txBody>
    </xdr:sp>
    <xdr:clientData/>
  </xdr:twoCellAnchor>
  <xdr:twoCellAnchor>
    <xdr:from>
      <xdr:col>14</xdr:col>
      <xdr:colOff>18555</xdr:colOff>
      <xdr:row>11</xdr:row>
      <xdr:rowOff>136071</xdr:rowOff>
    </xdr:from>
    <xdr:to>
      <xdr:col>18</xdr:col>
      <xdr:colOff>286166</xdr:colOff>
      <xdr:row>13</xdr:row>
      <xdr:rowOff>13262</xdr:rowOff>
    </xdr:to>
    <xdr:sp macro="" textlink="">
      <xdr:nvSpPr>
        <xdr:cNvPr id="91" name="ZoneText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SpPr txBox="1"/>
      </xdr:nvSpPr>
      <xdr:spPr>
        <a:xfrm>
          <a:off x="4193474" y="2307029"/>
          <a:ext cx="1455143" cy="266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5Km</a:t>
          </a:r>
        </a:p>
      </xdr:txBody>
    </xdr:sp>
    <xdr:clientData/>
  </xdr:twoCellAnchor>
  <xdr:twoCellAnchor>
    <xdr:from>
      <xdr:col>7</xdr:col>
      <xdr:colOff>6187</xdr:colOff>
      <xdr:row>11</xdr:row>
      <xdr:rowOff>142256</xdr:rowOff>
    </xdr:from>
    <xdr:to>
      <xdr:col>14</xdr:col>
      <xdr:colOff>9675</xdr:colOff>
      <xdr:row>13</xdr:row>
      <xdr:rowOff>6062</xdr:rowOff>
    </xdr:to>
    <xdr:sp macro="" textlink="">
      <xdr:nvSpPr>
        <xdr:cNvPr id="92" name="ZoneText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SpPr txBox="1"/>
      </xdr:nvSpPr>
      <xdr:spPr>
        <a:xfrm>
          <a:off x="2102924" y="2313214"/>
          <a:ext cx="2081670" cy="2534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7Km</a:t>
          </a:r>
        </a:p>
      </xdr:txBody>
    </xdr:sp>
    <xdr:clientData/>
  </xdr:twoCellAnchor>
  <xdr:twoCellAnchor>
    <xdr:from>
      <xdr:col>1</xdr:col>
      <xdr:colOff>30925</xdr:colOff>
      <xdr:row>11</xdr:row>
      <xdr:rowOff>142256</xdr:rowOff>
    </xdr:from>
    <xdr:to>
      <xdr:col>7</xdr:col>
      <xdr:colOff>2028</xdr:colOff>
      <xdr:row>13</xdr:row>
      <xdr:rowOff>11520</xdr:rowOff>
    </xdr:to>
    <xdr:sp macro="" textlink="">
      <xdr:nvSpPr>
        <xdr:cNvPr id="93" name="ZoneText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SpPr txBox="1"/>
      </xdr:nvSpPr>
      <xdr:spPr>
        <a:xfrm>
          <a:off x="346363" y="2313214"/>
          <a:ext cx="1752402" cy="25892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6Km</a:t>
          </a:r>
        </a:p>
      </xdr:txBody>
    </xdr:sp>
    <xdr:clientData/>
  </xdr:twoCellAnchor>
  <xdr:twoCellAnchor>
    <xdr:from>
      <xdr:col>0</xdr:col>
      <xdr:colOff>129886</xdr:colOff>
      <xdr:row>10</xdr:row>
      <xdr:rowOff>49481</xdr:rowOff>
    </xdr:from>
    <xdr:to>
      <xdr:col>1</xdr:col>
      <xdr:colOff>179367</xdr:colOff>
      <xdr:row>11</xdr:row>
      <xdr:rowOff>132336</xdr:rowOff>
    </xdr:to>
    <xdr:sp macro="" textlink="Feuil2!B15">
      <xdr:nvSpPr>
        <xdr:cNvPr id="94" name="ZoneText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SpPr txBox="1"/>
      </xdr:nvSpPr>
      <xdr:spPr>
        <a:xfrm>
          <a:off x="129886" y="2028702"/>
          <a:ext cx="364919" cy="2745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57573CB0-8114-4327-9902-AAAA61D790AA}" type="TxLink">
            <a:rPr lang="en-US" sz="11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1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6</xdr:col>
      <xdr:colOff>105146</xdr:colOff>
      <xdr:row>10</xdr:row>
      <xdr:rowOff>49480</xdr:rowOff>
    </xdr:from>
    <xdr:to>
      <xdr:col>7</xdr:col>
      <xdr:colOff>197922</xdr:colOff>
      <xdr:row>11</xdr:row>
      <xdr:rowOff>132335</xdr:rowOff>
    </xdr:to>
    <xdr:sp macro="" textlink="Feuil2!B16">
      <xdr:nvSpPr>
        <xdr:cNvPr id="95" name="ZoneText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SpPr txBox="1"/>
      </xdr:nvSpPr>
      <xdr:spPr>
        <a:xfrm>
          <a:off x="1905000" y="2028701"/>
          <a:ext cx="389659" cy="2745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68A6D536-9220-4013-A263-968AE01E9B3C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13</xdr:col>
      <xdr:colOff>105147</xdr:colOff>
      <xdr:row>10</xdr:row>
      <xdr:rowOff>55664</xdr:rowOff>
    </xdr:from>
    <xdr:to>
      <xdr:col>14</xdr:col>
      <xdr:colOff>185553</xdr:colOff>
      <xdr:row>11</xdr:row>
      <xdr:rowOff>139756</xdr:rowOff>
    </xdr:to>
    <xdr:sp macro="" textlink="Feuil2!B17">
      <xdr:nvSpPr>
        <xdr:cNvPr id="96" name="ZoneText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SpPr txBox="1"/>
      </xdr:nvSpPr>
      <xdr:spPr>
        <a:xfrm>
          <a:off x="3983183" y="2034885"/>
          <a:ext cx="377289" cy="2758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73E2249E-C103-4A4D-A6C5-57FEB9D3F2C3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18</xdr:col>
      <xdr:colOff>86591</xdr:colOff>
      <xdr:row>10</xdr:row>
      <xdr:rowOff>68035</xdr:rowOff>
    </xdr:from>
    <xdr:to>
      <xdr:col>19</xdr:col>
      <xdr:colOff>191737</xdr:colOff>
      <xdr:row>11</xdr:row>
      <xdr:rowOff>150890</xdr:rowOff>
    </xdr:to>
    <xdr:sp macro="" textlink="Feuil2!B18">
      <xdr:nvSpPr>
        <xdr:cNvPr id="97" name="ZoneText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SpPr txBox="1"/>
      </xdr:nvSpPr>
      <xdr:spPr>
        <a:xfrm>
          <a:off x="5449042" y="2047256"/>
          <a:ext cx="402029" cy="2745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388CCE41-5961-4836-9E1E-FC9E172577FF}" type="TxLink">
            <a:rPr lang="en-US" sz="12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2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27</xdr:col>
      <xdr:colOff>37111</xdr:colOff>
      <xdr:row>9</xdr:row>
      <xdr:rowOff>80405</xdr:rowOff>
    </xdr:from>
    <xdr:to>
      <xdr:col>28</xdr:col>
      <xdr:colOff>227669</xdr:colOff>
      <xdr:row>11</xdr:row>
      <xdr:rowOff>129601</xdr:rowOff>
    </xdr:to>
    <xdr:sp macro="" textlink="Feuil2!B19">
      <xdr:nvSpPr>
        <xdr:cNvPr id="98" name="ZoneText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SpPr txBox="1"/>
      </xdr:nvSpPr>
      <xdr:spPr>
        <a:xfrm>
          <a:off x="8071510" y="1867889"/>
          <a:ext cx="487441" cy="4326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32F2A5F0-A41E-401F-9267-15D0BF89FBD4}" type="TxLink">
            <a:rPr lang="en-US" sz="1600" b="0" i="0" u="none" strike="noStrike">
              <a:solidFill>
                <a:srgbClr val="000000"/>
              </a:solidFill>
              <a:latin typeface="Franklin Gothic Medium"/>
              <a:ea typeface="Calibri"/>
              <a:cs typeface="Calibri"/>
            </a:rPr>
            <a:pPr algn="ctr"/>
            <a:t>0</a:t>
          </a:fld>
          <a:endParaRPr lang="fr-FR" sz="1600">
            <a:latin typeface="Franklin Gothic Medium" panose="020B0603020102020204" pitchFamily="34" charset="0"/>
          </a:endParaRPr>
        </a:p>
      </xdr:txBody>
    </xdr:sp>
    <xdr:clientData/>
  </xdr:twoCellAnchor>
  <xdr:twoCellAnchor>
    <xdr:from>
      <xdr:col>0</xdr:col>
      <xdr:colOff>231118</xdr:colOff>
      <xdr:row>0</xdr:row>
      <xdr:rowOff>35020</xdr:rowOff>
    </xdr:from>
    <xdr:to>
      <xdr:col>27</xdr:col>
      <xdr:colOff>273141</xdr:colOff>
      <xdr:row>0</xdr:row>
      <xdr:rowOff>280148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231118" y="35020"/>
          <a:ext cx="8005203" cy="2451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FR" sz="1100">
              <a:latin typeface="Franklin Gothic Medium" panose="020B0603020102020204" pitchFamily="34" charset="0"/>
            </a:rPr>
            <a:t>   Cocher les étapes pour l'affichage du parcours choisi</a:t>
          </a:r>
        </a:p>
      </xdr:txBody>
    </xdr:sp>
    <xdr:clientData/>
  </xdr:twoCellAnchor>
  <xdr:twoCellAnchor>
    <xdr:from>
      <xdr:col>8</xdr:col>
      <xdr:colOff>28016</xdr:colOff>
      <xdr:row>0</xdr:row>
      <xdr:rowOff>7002</xdr:rowOff>
    </xdr:from>
    <xdr:to>
      <xdr:col>9</xdr:col>
      <xdr:colOff>70037</xdr:colOff>
      <xdr:row>0</xdr:row>
      <xdr:rowOff>308159</xdr:rowOff>
    </xdr:to>
    <xdr:sp macro="" textlink="">
      <xdr:nvSpPr>
        <xdr:cNvPr id="5" name="ZoneText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2402262" y="7002"/>
          <a:ext cx="336176" cy="30115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600">
              <a:latin typeface="Wingdings 2" panose="05020102010507070707" pitchFamily="18" charset="2"/>
            </a:rPr>
            <a:t>R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142876</xdr:colOff>
          <xdr:row>0</xdr:row>
          <xdr:rowOff>76200</xdr:rowOff>
        </xdr:from>
        <xdr:to>
          <xdr:col>9</xdr:col>
          <xdr:colOff>657225</xdr:colOff>
          <xdr:row>2</xdr:row>
          <xdr:rowOff>104775</xdr:rowOff>
        </xdr:to>
        <xdr:pic>
          <xdr:nvPicPr>
            <xdr:cNvPr id="44" name="Image 43">
              <a:extLst>
                <a:ext uri="{FF2B5EF4-FFF2-40B4-BE49-F238E27FC236}">
                  <a16:creationId xmlns:a16="http://schemas.microsoft.com/office/drawing/2014/main" id="{00000000-0008-0000-0100-00002C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hoto" spid="_x0000_s2088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6581776" y="76200"/>
              <a:ext cx="2800349" cy="320992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xdr:twoCellAnchor>
    <xdr:from>
      <xdr:col>2</xdr:col>
      <xdr:colOff>54741</xdr:colOff>
      <xdr:row>1</xdr:row>
      <xdr:rowOff>152400</xdr:rowOff>
    </xdr:from>
    <xdr:to>
      <xdr:col>3</xdr:col>
      <xdr:colOff>0</xdr:colOff>
      <xdr:row>1</xdr:row>
      <xdr:rowOff>2912241</xdr:rowOff>
    </xdr:to>
    <xdr:grpSp>
      <xdr:nvGrpSpPr>
        <xdr:cNvPr id="2" name="Group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pSpPr/>
      </xdr:nvGrpSpPr>
      <xdr:grpSpPr>
        <a:xfrm>
          <a:off x="1597791" y="342900"/>
          <a:ext cx="2555109" cy="2759841"/>
          <a:chOff x="115366" y="3324442"/>
          <a:chExt cx="2188450" cy="2439761"/>
        </a:xfrm>
      </xdr:grpSpPr>
      <xdr:grpSp>
        <xdr:nvGrpSpPr>
          <xdr:cNvPr id="3" name="Groupe 2">
            <a:extLst>
              <a:ext uri="{FF2B5EF4-FFF2-40B4-BE49-F238E27FC236}">
                <a16:creationId xmlns:a16="http://schemas.microsoft.com/office/drawing/2014/main" id="{00000000-0008-0000-0100-000003000000}"/>
              </a:ext>
            </a:extLst>
          </xdr:cNvPr>
          <xdr:cNvGrpSpPr/>
        </xdr:nvGrpSpPr>
        <xdr:grpSpPr>
          <a:xfrm>
            <a:off x="115366" y="3324442"/>
            <a:ext cx="2188450" cy="2439761"/>
            <a:chOff x="129118" y="3353035"/>
            <a:chExt cx="2196145" cy="2406573"/>
          </a:xfrm>
        </xdr:grpSpPr>
        <xdr:grpSp>
          <xdr:nvGrpSpPr>
            <xdr:cNvPr id="5" name="Groupe 4">
              <a:extLst>
                <a:ext uri="{FF2B5EF4-FFF2-40B4-BE49-F238E27FC236}">
                  <a16:creationId xmlns:a16="http://schemas.microsoft.com/office/drawing/2014/main" id="{00000000-0008-0000-0100-000005000000}"/>
                </a:ext>
              </a:extLst>
            </xdr:cNvPr>
            <xdr:cNvGrpSpPr/>
          </xdr:nvGrpSpPr>
          <xdr:grpSpPr>
            <a:xfrm>
              <a:off x="129118" y="3353035"/>
              <a:ext cx="2196145" cy="2406573"/>
              <a:chOff x="379554" y="3213642"/>
              <a:chExt cx="2196145" cy="2406573"/>
            </a:xfrm>
          </xdr:grpSpPr>
          <xdr:graphicFrame macro="">
            <xdr:nvGraphicFramePr>
              <xdr:cNvPr id="7" name="Graphique 6">
                <a:extLst>
                  <a:ext uri="{FF2B5EF4-FFF2-40B4-BE49-F238E27FC236}">
                    <a16:creationId xmlns:a16="http://schemas.microsoft.com/office/drawing/2014/main" id="{00000000-0008-0000-0100-000007000000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389828" y="3528199"/>
              <a:ext cx="2185871" cy="2092016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2"/>
              </a:graphicData>
            </a:graphic>
          </xdr:graphicFrame>
          <xdr:sp macro="" textlink="">
            <xdr:nvSpPr>
              <xdr:cNvPr id="8" name="ZoneTexte 7">
                <a:extLst>
                  <a:ext uri="{FF2B5EF4-FFF2-40B4-BE49-F238E27FC236}">
                    <a16:creationId xmlns:a16="http://schemas.microsoft.com/office/drawing/2014/main" id="{00000000-0008-0000-0100-000008000000}"/>
                  </a:ext>
                </a:extLst>
              </xdr:cNvPr>
              <xdr:cNvSpPr txBox="1"/>
            </xdr:nvSpPr>
            <xdr:spPr>
              <a:xfrm>
                <a:off x="379554" y="3213642"/>
                <a:ext cx="2148521" cy="381232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lang="fr-FR" sz="1400">
                    <a:solidFill>
                      <a:schemeClr val="accent6"/>
                    </a:solidFill>
                    <a:latin typeface="Arial Black" panose="020B0A04020102020204" pitchFamily="34" charset="0"/>
                  </a:rPr>
                  <a:t>Progression matin</a:t>
                </a:r>
              </a:p>
            </xdr:txBody>
          </xdr:sp>
        </xdr:grpSp>
        <xdr:sp macro="" textlink="$P$22">
          <xdr:nvSpPr>
            <xdr:cNvPr id="6" name="ZoneTexte 5">
              <a:extLst>
                <a:ext uri="{FF2B5EF4-FFF2-40B4-BE49-F238E27FC236}">
                  <a16:creationId xmlns:a16="http://schemas.microsoft.com/office/drawing/2014/main" id="{00000000-0008-0000-0100-000006000000}"/>
                </a:ext>
              </a:extLst>
            </xdr:cNvPr>
            <xdr:cNvSpPr txBox="1"/>
          </xdr:nvSpPr>
          <xdr:spPr>
            <a:xfrm>
              <a:off x="678169" y="4499951"/>
              <a:ext cx="615640" cy="39493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r"/>
              <a:fld id="{201AD1D5-35FB-4894-9A33-FE4D0384E0F0}" type="TxLink">
                <a:rPr lang="en-US" sz="2000" b="0" i="0" u="none" strike="noStrike">
                  <a:solidFill>
                    <a:schemeClr val="accent6"/>
                  </a:solidFill>
                  <a:latin typeface="Arial Black" panose="020B0A04020102020204" pitchFamily="34" charset="0"/>
                  <a:ea typeface="Calibri"/>
                  <a:cs typeface="Calibri"/>
                </a:rPr>
                <a:pPr algn="r"/>
                <a:t> </a:t>
              </a:fld>
              <a:endParaRPr lang="fr-FR" sz="2000">
                <a:solidFill>
                  <a:schemeClr val="accent6"/>
                </a:solidFill>
                <a:latin typeface="Arial Black" panose="020B0A04020102020204" pitchFamily="34" charset="0"/>
              </a:endParaRPr>
            </a:p>
          </xdr:txBody>
        </xdr:sp>
      </xdr:grpSp>
      <xdr:sp macro="" textlink="">
        <xdr:nvSpPr>
          <xdr:cNvPr id="4" name="ZoneTexte 3">
            <a:extLst>
              <a:ext uri="{FF2B5EF4-FFF2-40B4-BE49-F238E27FC236}">
                <a16:creationId xmlns:a16="http://schemas.microsoft.com/office/drawing/2014/main" id="{00000000-0008-0000-0100-000004000000}"/>
              </a:ext>
            </a:extLst>
          </xdr:cNvPr>
          <xdr:cNvSpPr txBox="1"/>
        </xdr:nvSpPr>
        <xdr:spPr>
          <a:xfrm>
            <a:off x="1130439" y="4490357"/>
            <a:ext cx="743159" cy="39774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2000">
                <a:solidFill>
                  <a:schemeClr val="accent6"/>
                </a:solidFill>
                <a:latin typeface="Arial Black" panose="020B0A04020102020204" pitchFamily="34" charset="0"/>
              </a:rPr>
              <a:t>Km</a:t>
            </a:r>
          </a:p>
        </xdr:txBody>
      </xdr:sp>
    </xdr:grpSp>
    <xdr:clientData/>
  </xdr:twoCellAnchor>
  <xdr:twoCellAnchor>
    <xdr:from>
      <xdr:col>2</xdr:col>
      <xdr:colOff>54744</xdr:colOff>
      <xdr:row>3</xdr:row>
      <xdr:rowOff>189734</xdr:rowOff>
    </xdr:from>
    <xdr:to>
      <xdr:col>2</xdr:col>
      <xdr:colOff>2594742</xdr:colOff>
      <xdr:row>3</xdr:row>
      <xdr:rowOff>2923192</xdr:rowOff>
    </xdr:to>
    <xdr:grpSp>
      <xdr:nvGrpSpPr>
        <xdr:cNvPr id="46" name="Groupe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GrpSpPr/>
      </xdr:nvGrpSpPr>
      <xdr:grpSpPr>
        <a:xfrm>
          <a:off x="1597794" y="6361934"/>
          <a:ext cx="2539998" cy="2733458"/>
          <a:chOff x="5785447" y="3317006"/>
          <a:chExt cx="2242674" cy="2468336"/>
        </a:xfrm>
      </xdr:grpSpPr>
      <xdr:grpSp>
        <xdr:nvGrpSpPr>
          <xdr:cNvPr id="47" name="Groupe 46">
            <a:extLst>
              <a:ext uri="{FF2B5EF4-FFF2-40B4-BE49-F238E27FC236}">
                <a16:creationId xmlns:a16="http://schemas.microsoft.com/office/drawing/2014/main" id="{00000000-0008-0000-0100-00002F000000}"/>
              </a:ext>
            </a:extLst>
          </xdr:cNvPr>
          <xdr:cNvGrpSpPr/>
        </xdr:nvGrpSpPr>
        <xdr:grpSpPr>
          <a:xfrm>
            <a:off x="5785447" y="3317006"/>
            <a:ext cx="2242674" cy="2468336"/>
            <a:chOff x="5839285" y="3299136"/>
            <a:chExt cx="2250228" cy="2435148"/>
          </a:xfrm>
        </xdr:grpSpPr>
        <xdr:grpSp>
          <xdr:nvGrpSpPr>
            <xdr:cNvPr id="49" name="Groupe 48">
              <a:extLst>
                <a:ext uri="{FF2B5EF4-FFF2-40B4-BE49-F238E27FC236}">
                  <a16:creationId xmlns:a16="http://schemas.microsoft.com/office/drawing/2014/main" id="{00000000-0008-0000-0100-000031000000}"/>
                </a:ext>
              </a:extLst>
            </xdr:cNvPr>
            <xdr:cNvGrpSpPr/>
          </xdr:nvGrpSpPr>
          <xdr:grpSpPr>
            <a:xfrm>
              <a:off x="5839285" y="3299136"/>
              <a:ext cx="2250228" cy="2435148"/>
              <a:chOff x="6199376" y="3194592"/>
              <a:chExt cx="2250228" cy="2435148"/>
            </a:xfrm>
          </xdr:grpSpPr>
          <xdr:graphicFrame macro="">
            <xdr:nvGraphicFramePr>
              <xdr:cNvPr id="51" name="Graphique 50">
                <a:extLst>
                  <a:ext uri="{FF2B5EF4-FFF2-40B4-BE49-F238E27FC236}">
                    <a16:creationId xmlns:a16="http://schemas.microsoft.com/office/drawing/2014/main" id="{00000000-0008-0000-0100-000033000000}"/>
                  </a:ext>
                </a:extLst>
              </xdr:cNvPr>
              <xdr:cNvGraphicFramePr/>
            </xdr:nvGraphicFramePr>
            <xdr:xfrm>
              <a:off x="6244683" y="3447122"/>
              <a:ext cx="2204921" cy="2182618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3"/>
              </a:graphicData>
            </a:graphic>
          </xdr:graphicFrame>
          <xdr:sp macro="" textlink="">
            <xdr:nvSpPr>
              <xdr:cNvPr id="52" name="ZoneTexte 51">
                <a:extLst>
                  <a:ext uri="{FF2B5EF4-FFF2-40B4-BE49-F238E27FC236}">
                    <a16:creationId xmlns:a16="http://schemas.microsoft.com/office/drawing/2014/main" id="{00000000-0008-0000-0100-000034000000}"/>
                  </a:ext>
                </a:extLst>
              </xdr:cNvPr>
              <xdr:cNvSpPr txBox="1"/>
            </xdr:nvSpPr>
            <xdr:spPr>
              <a:xfrm>
                <a:off x="6199376" y="3194592"/>
                <a:ext cx="2234821" cy="381232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lang="fr-FR" sz="1400">
                    <a:solidFill>
                      <a:srgbClr val="CC0066"/>
                    </a:solidFill>
                    <a:latin typeface="Arial Black" panose="020B0A04020102020204" pitchFamily="34" charset="0"/>
                  </a:rPr>
                  <a:t>Progression journée</a:t>
                </a:r>
              </a:p>
            </xdr:txBody>
          </xdr:sp>
        </xdr:grpSp>
        <xdr:sp macro="" textlink="$N$27">
          <xdr:nvSpPr>
            <xdr:cNvPr id="50" name="ZoneTexte 49">
              <a:extLst>
                <a:ext uri="{FF2B5EF4-FFF2-40B4-BE49-F238E27FC236}">
                  <a16:creationId xmlns:a16="http://schemas.microsoft.com/office/drawing/2014/main" id="{00000000-0008-0000-0100-000032000000}"/>
                </a:ext>
              </a:extLst>
            </xdr:cNvPr>
            <xdr:cNvSpPr txBox="1"/>
          </xdr:nvSpPr>
          <xdr:spPr>
            <a:xfrm>
              <a:off x="6531931" y="4491466"/>
              <a:ext cx="673720" cy="39493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fld id="{5E9A371C-0F39-4218-9FB0-9782CBF096CA}" type="TxLink">
                <a:rPr lang="en-US" sz="2000" b="0" i="0" u="none" strike="noStrike">
                  <a:solidFill>
                    <a:srgbClr val="CC0066"/>
                  </a:solidFill>
                  <a:latin typeface="Arial Black" panose="020B0A04020102020204" pitchFamily="34" charset="0"/>
                  <a:ea typeface="Calibri"/>
                  <a:cs typeface="Calibri"/>
                </a:rPr>
                <a:pPr/>
                <a:t> </a:t>
              </a:fld>
              <a:endParaRPr lang="fr-FR" sz="2000">
                <a:solidFill>
                  <a:srgbClr val="CC0066"/>
                </a:solidFill>
                <a:latin typeface="Arial Black" panose="020B0A04020102020204" pitchFamily="34" charset="0"/>
              </a:endParaRPr>
            </a:p>
          </xdr:txBody>
        </xdr:sp>
      </xdr:grpSp>
      <xdr:sp macro="" textlink="">
        <xdr:nvSpPr>
          <xdr:cNvPr id="48" name="ZoneTexte 47">
            <a:extLst>
              <a:ext uri="{FF2B5EF4-FFF2-40B4-BE49-F238E27FC236}">
                <a16:creationId xmlns:a16="http://schemas.microsoft.com/office/drawing/2014/main" id="{00000000-0008-0000-0100-000030000000}"/>
              </a:ext>
            </a:extLst>
          </xdr:cNvPr>
          <xdr:cNvSpPr txBox="1"/>
        </xdr:nvSpPr>
        <xdr:spPr>
          <a:xfrm>
            <a:off x="6855907" y="4500824"/>
            <a:ext cx="879231" cy="4919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2000">
                <a:solidFill>
                  <a:srgbClr val="CC0066"/>
                </a:solidFill>
                <a:latin typeface="Arial Black" panose="020B0A04020102020204" pitchFamily="34" charset="0"/>
              </a:rPr>
              <a:t>Km</a:t>
            </a:r>
          </a:p>
        </xdr:txBody>
      </xdr:sp>
    </xdr:grpSp>
    <xdr:clientData/>
  </xdr:twoCellAnchor>
  <xdr:twoCellAnchor>
    <xdr:from>
      <xdr:col>2</xdr:col>
      <xdr:colOff>0</xdr:colOff>
      <xdr:row>2</xdr:row>
      <xdr:rowOff>107830</xdr:rowOff>
    </xdr:from>
    <xdr:to>
      <xdr:col>3</xdr:col>
      <xdr:colOff>10948</xdr:colOff>
      <xdr:row>2</xdr:row>
      <xdr:rowOff>2923190</xdr:rowOff>
    </xdr:to>
    <xdr:grpSp>
      <xdr:nvGrpSpPr>
        <xdr:cNvPr id="53" name="Groupe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GrpSpPr/>
      </xdr:nvGrpSpPr>
      <xdr:grpSpPr>
        <a:xfrm>
          <a:off x="1543050" y="3289180"/>
          <a:ext cx="2620798" cy="2815360"/>
          <a:chOff x="2713122" y="3327760"/>
          <a:chExt cx="2761944" cy="2483976"/>
        </a:xfrm>
      </xdr:grpSpPr>
      <xdr:grpSp>
        <xdr:nvGrpSpPr>
          <xdr:cNvPr id="54" name="Groupe 53">
            <a:extLst>
              <a:ext uri="{FF2B5EF4-FFF2-40B4-BE49-F238E27FC236}">
                <a16:creationId xmlns:a16="http://schemas.microsoft.com/office/drawing/2014/main" id="{00000000-0008-0000-0100-000036000000}"/>
              </a:ext>
            </a:extLst>
          </xdr:cNvPr>
          <xdr:cNvGrpSpPr/>
        </xdr:nvGrpSpPr>
        <xdr:grpSpPr>
          <a:xfrm>
            <a:off x="2713122" y="3327760"/>
            <a:ext cx="2761944" cy="2483976"/>
            <a:chOff x="2679811" y="3294953"/>
            <a:chExt cx="2772938" cy="2443513"/>
          </a:xfrm>
        </xdr:grpSpPr>
        <xdr:grpSp>
          <xdr:nvGrpSpPr>
            <xdr:cNvPr id="56" name="Groupe 55">
              <a:extLst>
                <a:ext uri="{FF2B5EF4-FFF2-40B4-BE49-F238E27FC236}">
                  <a16:creationId xmlns:a16="http://schemas.microsoft.com/office/drawing/2014/main" id="{00000000-0008-0000-0100-000038000000}"/>
                </a:ext>
              </a:extLst>
            </xdr:cNvPr>
            <xdr:cNvGrpSpPr/>
          </xdr:nvGrpSpPr>
          <xdr:grpSpPr>
            <a:xfrm>
              <a:off x="2679811" y="3294953"/>
              <a:ext cx="2772938" cy="2443513"/>
              <a:chOff x="3086365" y="3190410"/>
              <a:chExt cx="2772938" cy="2443513"/>
            </a:xfrm>
          </xdr:grpSpPr>
          <xdr:graphicFrame macro="">
            <xdr:nvGraphicFramePr>
              <xdr:cNvPr id="58" name="Graphique 57">
                <a:extLst>
                  <a:ext uri="{FF2B5EF4-FFF2-40B4-BE49-F238E27FC236}">
                    <a16:creationId xmlns:a16="http://schemas.microsoft.com/office/drawing/2014/main" id="{00000000-0008-0000-0100-00003A000000}"/>
                  </a:ext>
                </a:extLst>
              </xdr:cNvPr>
              <xdr:cNvGraphicFramePr/>
            </xdr:nvGraphicFramePr>
            <xdr:xfrm>
              <a:off x="3213990" y="3503806"/>
              <a:ext cx="2575700" cy="2130117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4"/>
              </a:graphicData>
            </a:graphic>
          </xdr:graphicFrame>
          <xdr:sp macro="" textlink="">
            <xdr:nvSpPr>
              <xdr:cNvPr id="59" name="ZoneTexte 58">
                <a:extLst>
                  <a:ext uri="{FF2B5EF4-FFF2-40B4-BE49-F238E27FC236}">
                    <a16:creationId xmlns:a16="http://schemas.microsoft.com/office/drawing/2014/main" id="{00000000-0008-0000-0100-00003B000000}"/>
                  </a:ext>
                </a:extLst>
              </xdr:cNvPr>
              <xdr:cNvSpPr txBox="1"/>
            </xdr:nvSpPr>
            <xdr:spPr>
              <a:xfrm>
                <a:off x="3086365" y="3190410"/>
                <a:ext cx="2772938" cy="381232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lang="fr-FR" sz="1400">
                    <a:solidFill>
                      <a:srgbClr val="00B0F0"/>
                    </a:solidFill>
                    <a:latin typeface="Arial Black" panose="020B0A04020102020204" pitchFamily="34" charset="0"/>
                  </a:rPr>
                  <a:t>Progression après-midi</a:t>
                </a:r>
              </a:p>
            </xdr:txBody>
          </xdr:sp>
        </xdr:grpSp>
        <xdr:sp macro="" textlink="$P$26">
          <xdr:nvSpPr>
            <xdr:cNvPr id="57" name="ZoneTexte 56">
              <a:extLst>
                <a:ext uri="{FF2B5EF4-FFF2-40B4-BE49-F238E27FC236}">
                  <a16:creationId xmlns:a16="http://schemas.microsoft.com/office/drawing/2014/main" id="{00000000-0008-0000-0100-000039000000}"/>
                </a:ext>
              </a:extLst>
            </xdr:cNvPr>
            <xdr:cNvSpPr txBox="1"/>
          </xdr:nvSpPr>
          <xdr:spPr>
            <a:xfrm>
              <a:off x="3556663" y="4472104"/>
              <a:ext cx="615640" cy="39493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r"/>
              <a:fld id="{CCFAD8B5-0A2C-46F6-9E4D-D3F76EDA9968}" type="TxLink">
                <a:rPr lang="en-US" sz="2000" b="0" i="0" u="none" strike="noStrike">
                  <a:solidFill>
                    <a:srgbClr val="00B0F0"/>
                  </a:solidFill>
                  <a:latin typeface="Arial Black" panose="020B0A04020102020204" pitchFamily="34" charset="0"/>
                  <a:ea typeface="Calibri"/>
                  <a:cs typeface="Calibri"/>
                </a:rPr>
                <a:pPr algn="r"/>
                <a:t> </a:t>
              </a:fld>
              <a:endParaRPr lang="fr-FR" sz="2000">
                <a:solidFill>
                  <a:srgbClr val="00B0F0"/>
                </a:solidFill>
                <a:latin typeface="Arial Black" panose="020B0A04020102020204" pitchFamily="34" charset="0"/>
              </a:endParaRPr>
            </a:p>
          </xdr:txBody>
        </xdr:sp>
      </xdr:grpSp>
      <xdr:sp macro="" textlink="">
        <xdr:nvSpPr>
          <xdr:cNvPr id="55" name="ZoneTexte 54">
            <a:extLst>
              <a:ext uri="{FF2B5EF4-FFF2-40B4-BE49-F238E27FC236}">
                <a16:creationId xmlns:a16="http://schemas.microsoft.com/office/drawing/2014/main" id="{00000000-0008-0000-0100-000037000000}"/>
              </a:ext>
            </a:extLst>
          </xdr:cNvPr>
          <xdr:cNvSpPr txBox="1"/>
        </xdr:nvSpPr>
        <xdr:spPr>
          <a:xfrm>
            <a:off x="4050742" y="4500824"/>
            <a:ext cx="795494" cy="3872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2000">
                <a:solidFill>
                  <a:srgbClr val="00B0F0"/>
                </a:solidFill>
                <a:latin typeface="Arial Black" panose="020B0A04020102020204" pitchFamily="34" charset="0"/>
              </a:rPr>
              <a:t>Km</a:t>
            </a:r>
          </a:p>
        </xdr:txBody>
      </xdr:sp>
    </xdr:grpSp>
    <xdr:clientData/>
  </xdr:twoCellAnchor>
  <xdr:twoCellAnchor>
    <xdr:from>
      <xdr:col>2</xdr:col>
      <xdr:colOff>832067</xdr:colOff>
      <xdr:row>1</xdr:row>
      <xdr:rowOff>1488963</xdr:rowOff>
    </xdr:from>
    <xdr:to>
      <xdr:col>2</xdr:col>
      <xdr:colOff>1409506</xdr:colOff>
      <xdr:row>1</xdr:row>
      <xdr:rowOff>1893814</xdr:rowOff>
    </xdr:to>
    <xdr:sp macro="" textlink="$N$15">
      <xdr:nvSpPr>
        <xdr:cNvPr id="9" name="ZoneText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2364826" y="1675084"/>
          <a:ext cx="577439" cy="404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r"/>
          <a:fld id="{8FF2B978-2C55-46AF-8F6A-278045308DE3}" type="TxLink">
            <a:rPr lang="en-US" sz="2000" b="0" i="0" u="none" strike="noStrike">
              <a:solidFill>
                <a:schemeClr val="accent6"/>
              </a:solidFill>
              <a:latin typeface="Arial Black" panose="020B0A04020102020204" pitchFamily="34" charset="0"/>
              <a:ea typeface="Calibri"/>
              <a:cs typeface="Calibri"/>
            </a:rPr>
            <a:pPr algn="r"/>
            <a:t>0</a:t>
          </a:fld>
          <a:endParaRPr lang="fr-FR" sz="2000">
            <a:solidFill>
              <a:schemeClr val="accent6"/>
            </a:solidFill>
            <a:latin typeface="Arial Black" panose="020B0A04020102020204" pitchFamily="34" charset="0"/>
          </a:endParaRPr>
        </a:p>
      </xdr:txBody>
    </xdr:sp>
    <xdr:clientData/>
  </xdr:twoCellAnchor>
  <xdr:twoCellAnchor>
    <xdr:from>
      <xdr:col>2</xdr:col>
      <xdr:colOff>853965</xdr:colOff>
      <xdr:row>2</xdr:row>
      <xdr:rowOff>1456121</xdr:rowOff>
    </xdr:from>
    <xdr:to>
      <xdr:col>2</xdr:col>
      <xdr:colOff>1431404</xdr:colOff>
      <xdr:row>2</xdr:row>
      <xdr:rowOff>1860972</xdr:rowOff>
    </xdr:to>
    <xdr:sp macro="" textlink="$N$19">
      <xdr:nvSpPr>
        <xdr:cNvPr id="12" name="ZoneTexte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 txBox="1"/>
      </xdr:nvSpPr>
      <xdr:spPr>
        <a:xfrm>
          <a:off x="2386724" y="4631121"/>
          <a:ext cx="577439" cy="404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r"/>
          <a:fld id="{C2D537DC-B78E-45D9-B85C-5BEA1E32B5A4}" type="TxLink">
            <a:rPr lang="en-US" sz="2000" b="0" i="0" u="none" strike="noStrike">
              <a:solidFill>
                <a:srgbClr val="00B0F0"/>
              </a:solidFill>
              <a:latin typeface="Arial Black" panose="020B0A04020102020204" pitchFamily="34" charset="0"/>
              <a:ea typeface="Calibri"/>
              <a:cs typeface="Calibri"/>
            </a:rPr>
            <a:pPr algn="r"/>
            <a:t>0</a:t>
          </a:fld>
          <a:endParaRPr lang="fr-FR" sz="2000">
            <a:solidFill>
              <a:srgbClr val="00B0F0"/>
            </a:solidFill>
            <a:latin typeface="Arial Black" panose="020B0A04020102020204" pitchFamily="34" charset="0"/>
          </a:endParaRPr>
        </a:p>
      </xdr:txBody>
    </xdr:sp>
    <xdr:clientData/>
  </xdr:twoCellAnchor>
  <xdr:twoCellAnchor>
    <xdr:from>
      <xdr:col>2</xdr:col>
      <xdr:colOff>810174</xdr:colOff>
      <xdr:row>3</xdr:row>
      <xdr:rowOff>1532760</xdr:rowOff>
    </xdr:from>
    <xdr:to>
      <xdr:col>2</xdr:col>
      <xdr:colOff>1387613</xdr:colOff>
      <xdr:row>3</xdr:row>
      <xdr:rowOff>1937611</xdr:rowOff>
    </xdr:to>
    <xdr:sp macro="" textlink="$L$20">
      <xdr:nvSpPr>
        <xdr:cNvPr id="13" name="ZoneTexte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 txBox="1"/>
      </xdr:nvSpPr>
      <xdr:spPr>
        <a:xfrm>
          <a:off x="2342933" y="7696639"/>
          <a:ext cx="577439" cy="404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r"/>
          <a:fld id="{E7819B79-F3DF-4567-B3C5-52EF1E30F5AC}" type="TxLink">
            <a:rPr lang="en-US" sz="2000" b="0" i="0" u="none" strike="noStrike">
              <a:solidFill>
                <a:srgbClr val="CC0066"/>
              </a:solidFill>
              <a:latin typeface="Arial Black" panose="020B0A04020102020204" pitchFamily="34" charset="0"/>
              <a:ea typeface="Calibri"/>
              <a:cs typeface="Calibri"/>
            </a:rPr>
            <a:pPr algn="r"/>
            <a:t>0</a:t>
          </a:fld>
          <a:endParaRPr lang="fr-FR" sz="2000">
            <a:solidFill>
              <a:srgbClr val="CC0066"/>
            </a:solidFill>
            <a:latin typeface="Arial Black" panose="020B0A04020102020204" pitchFamily="34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89087</xdr:colOff>
      <xdr:row>9</xdr:row>
      <xdr:rowOff>134445</xdr:rowOff>
    </xdr:from>
    <xdr:to>
      <xdr:col>2</xdr:col>
      <xdr:colOff>7382887</xdr:colOff>
      <xdr:row>9</xdr:row>
      <xdr:rowOff>5143629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957" t="15653" r="1" b="4472"/>
        <a:stretch/>
      </xdr:blipFill>
      <xdr:spPr>
        <a:xfrm>
          <a:off x="4295962" y="6913070"/>
          <a:ext cx="7293800" cy="5009184"/>
        </a:xfrm>
        <a:prstGeom prst="rect">
          <a:avLst/>
        </a:prstGeom>
      </xdr:spPr>
    </xdr:pic>
    <xdr:clientData/>
  </xdr:twoCellAnchor>
  <xdr:twoCellAnchor editAs="oneCell">
    <xdr:from>
      <xdr:col>2</xdr:col>
      <xdr:colOff>72160</xdr:colOff>
      <xdr:row>11</xdr:row>
      <xdr:rowOff>100272</xdr:rowOff>
    </xdr:from>
    <xdr:to>
      <xdr:col>3</xdr:col>
      <xdr:colOff>50398</xdr:colOff>
      <xdr:row>11</xdr:row>
      <xdr:rowOff>5072382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995" t="16055" r="-1148" b="4740"/>
        <a:stretch/>
      </xdr:blipFill>
      <xdr:spPr>
        <a:xfrm>
          <a:off x="4283213" y="17228561"/>
          <a:ext cx="7364290" cy="4972110"/>
        </a:xfrm>
        <a:prstGeom prst="rect">
          <a:avLst/>
        </a:prstGeom>
      </xdr:spPr>
    </xdr:pic>
    <xdr:clientData/>
  </xdr:twoCellAnchor>
  <xdr:twoCellAnchor editAs="oneCell">
    <xdr:from>
      <xdr:col>2</xdr:col>
      <xdr:colOff>56467</xdr:colOff>
      <xdr:row>9</xdr:row>
      <xdr:rowOff>5179534</xdr:rowOff>
    </xdr:from>
    <xdr:to>
      <xdr:col>2</xdr:col>
      <xdr:colOff>7385666</xdr:colOff>
      <xdr:row>10</xdr:row>
      <xdr:rowOff>4935825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8242" t="15520" r="-933" b="11028"/>
        <a:stretch/>
      </xdr:blipFill>
      <xdr:spPr>
        <a:xfrm>
          <a:off x="4252859" y="11918921"/>
          <a:ext cx="7329199" cy="4950112"/>
        </a:xfrm>
        <a:prstGeom prst="rect">
          <a:avLst/>
        </a:prstGeom>
      </xdr:spPr>
    </xdr:pic>
    <xdr:clientData/>
  </xdr:twoCellAnchor>
  <xdr:twoCellAnchor editAs="oneCell">
    <xdr:from>
      <xdr:col>2</xdr:col>
      <xdr:colOff>107857</xdr:colOff>
      <xdr:row>8</xdr:row>
      <xdr:rowOff>7592</xdr:rowOff>
    </xdr:from>
    <xdr:to>
      <xdr:col>3</xdr:col>
      <xdr:colOff>14740</xdr:colOff>
      <xdr:row>8</xdr:row>
      <xdr:rowOff>5119915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728" t="15385" r="-411" b="5789"/>
        <a:stretch/>
      </xdr:blipFill>
      <xdr:spPr>
        <a:xfrm>
          <a:off x="4305137" y="1556713"/>
          <a:ext cx="7296608" cy="5112323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649706</xdr:colOff>
          <xdr:row>8</xdr:row>
          <xdr:rowOff>433972</xdr:rowOff>
        </xdr:from>
        <xdr:to>
          <xdr:col>9</xdr:col>
          <xdr:colOff>83598</xdr:colOff>
          <xdr:row>9</xdr:row>
          <xdr:rowOff>433972</xdr:rowOff>
        </xdr:to>
        <xdr:pic>
          <xdr:nvPicPr>
            <xdr:cNvPr id="5" name="Image 4">
              <a:extLst>
                <a:ext uri="{FF2B5EF4-FFF2-40B4-BE49-F238E27FC236}">
                  <a16:creationId xmlns:a16="http://schemas.microsoft.com/office/drawing/2014/main" id="{00000000-0008-0000-0200-000005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Les_plans_a" spid="_x0000_s3092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3948763" y="1979538"/>
              <a:ext cx="7395354" cy="5193821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pic>
        <xdr:clientData/>
      </xdr:twoCellAnchor>
    </mc:Choice>
    <mc:Fallback/>
  </mc:AlternateContent>
  <xdr:twoCellAnchor>
    <xdr:from>
      <xdr:col>2</xdr:col>
      <xdr:colOff>1694769</xdr:colOff>
      <xdr:row>8</xdr:row>
      <xdr:rowOff>4032152</xdr:rowOff>
    </xdr:from>
    <xdr:to>
      <xdr:col>2</xdr:col>
      <xdr:colOff>1948769</xdr:colOff>
      <xdr:row>8</xdr:row>
      <xdr:rowOff>4806852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/>
      </xdr:nvSpPr>
      <xdr:spPr>
        <a:xfrm rot="18796457">
          <a:off x="5631699" y="5841623"/>
          <a:ext cx="774700" cy="254000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1140765</xdr:colOff>
      <xdr:row>9</xdr:row>
      <xdr:rowOff>3315282</xdr:rowOff>
    </xdr:from>
    <xdr:to>
      <xdr:col>2</xdr:col>
      <xdr:colOff>1445407</xdr:colOff>
      <xdr:row>9</xdr:row>
      <xdr:rowOff>3813835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/>
      </xdr:nvSpPr>
      <xdr:spPr>
        <a:xfrm rot="17430325" flipV="1">
          <a:off x="5249653" y="10141589"/>
          <a:ext cx="498553" cy="304642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2359428</xdr:colOff>
      <xdr:row>11</xdr:row>
      <xdr:rowOff>3830195</xdr:rowOff>
    </xdr:from>
    <xdr:to>
      <xdr:col>2</xdr:col>
      <xdr:colOff>2645308</xdr:colOff>
      <xdr:row>11</xdr:row>
      <xdr:rowOff>4237156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/>
      </xdr:nvSpPr>
      <xdr:spPr>
        <a:xfrm rot="17430325" flipV="1">
          <a:off x="6501093" y="21049743"/>
          <a:ext cx="406961" cy="285880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1972180</xdr:colOff>
      <xdr:row>10</xdr:row>
      <xdr:rowOff>2265235</xdr:rowOff>
    </xdr:from>
    <xdr:to>
      <xdr:col>2</xdr:col>
      <xdr:colOff>2200862</xdr:colOff>
      <xdr:row>10</xdr:row>
      <xdr:rowOff>2608668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/>
      </xdr:nvSpPr>
      <xdr:spPr>
        <a:xfrm rot="4333382" flipV="1">
          <a:off x="6118942" y="14234335"/>
          <a:ext cx="343433" cy="228682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494805</xdr:colOff>
      <xdr:row>9</xdr:row>
      <xdr:rowOff>173181</xdr:rowOff>
    </xdr:from>
    <xdr:to>
      <xdr:col>2</xdr:col>
      <xdr:colOff>1880260</xdr:colOff>
      <xdr:row>9</xdr:row>
      <xdr:rowOff>5084123</xdr:rowOff>
    </xdr:to>
    <xdr:sp macro="" textlink="">
      <xdr:nvSpPr>
        <xdr:cNvPr id="11" name="Forme libre : form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/>
      </xdr:nvSpPr>
      <xdr:spPr>
        <a:xfrm>
          <a:off x="4700649" y="6902532"/>
          <a:ext cx="1385455" cy="4910942"/>
        </a:xfrm>
        <a:custGeom>
          <a:avLst/>
          <a:gdLst>
            <a:gd name="connsiteX0" fmla="*/ 1385455 w 1385455"/>
            <a:gd name="connsiteY0" fmla="*/ 0 h 4910942"/>
            <a:gd name="connsiteX1" fmla="*/ 903020 w 1385455"/>
            <a:gd name="connsiteY1" fmla="*/ 1261754 h 4910942"/>
            <a:gd name="connsiteX2" fmla="*/ 630877 w 1385455"/>
            <a:gd name="connsiteY2" fmla="*/ 2251364 h 4910942"/>
            <a:gd name="connsiteX3" fmla="*/ 346364 w 1385455"/>
            <a:gd name="connsiteY3" fmla="*/ 3055423 h 4910942"/>
            <a:gd name="connsiteX4" fmla="*/ 383474 w 1385455"/>
            <a:gd name="connsiteY4" fmla="*/ 3228604 h 4910942"/>
            <a:gd name="connsiteX5" fmla="*/ 284513 w 1385455"/>
            <a:gd name="connsiteY5" fmla="*/ 3983182 h 4910942"/>
            <a:gd name="connsiteX6" fmla="*/ 160812 w 1385455"/>
            <a:gd name="connsiteY6" fmla="*/ 4477987 h 4910942"/>
            <a:gd name="connsiteX7" fmla="*/ 0 w 1385455"/>
            <a:gd name="connsiteY7" fmla="*/ 4910942 h 4910942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</a:cxnLst>
          <a:rect l="l" t="t" r="r" b="b"/>
          <a:pathLst>
            <a:path w="1385455" h="4910942">
              <a:moveTo>
                <a:pt x="1385455" y="0"/>
              </a:moveTo>
              <a:cubicBezTo>
                <a:pt x="1207119" y="443263"/>
                <a:pt x="1028783" y="886527"/>
                <a:pt x="903020" y="1261754"/>
              </a:cubicBezTo>
              <a:cubicBezTo>
                <a:pt x="777257" y="1636981"/>
                <a:pt x="723653" y="1952419"/>
                <a:pt x="630877" y="2251364"/>
              </a:cubicBezTo>
              <a:cubicBezTo>
                <a:pt x="538101" y="2550309"/>
                <a:pt x="387598" y="2892550"/>
                <a:pt x="346364" y="3055423"/>
              </a:cubicBezTo>
              <a:cubicBezTo>
                <a:pt x="305130" y="3218296"/>
                <a:pt x="393782" y="3073978"/>
                <a:pt x="383474" y="3228604"/>
              </a:cubicBezTo>
              <a:cubicBezTo>
                <a:pt x="373165" y="3383231"/>
                <a:pt x="321623" y="3774952"/>
                <a:pt x="284513" y="3983182"/>
              </a:cubicBezTo>
              <a:cubicBezTo>
                <a:pt x="247403" y="4191412"/>
                <a:pt x="208231" y="4323360"/>
                <a:pt x="160812" y="4477987"/>
              </a:cubicBezTo>
              <a:cubicBezTo>
                <a:pt x="113393" y="4632614"/>
                <a:pt x="56696" y="4771778"/>
                <a:pt x="0" y="4910942"/>
              </a:cubicBezTo>
            </a:path>
          </a:pathLst>
        </a:custGeom>
        <a:ln w="57150">
          <a:solidFill>
            <a:srgbClr val="00CC00"/>
          </a:solidFill>
        </a:ln>
      </xdr:spPr>
      <xdr:style>
        <a:lnRef idx="3">
          <a:schemeClr val="accent6"/>
        </a:lnRef>
        <a:fillRef idx="0">
          <a:schemeClr val="accent6"/>
        </a:fillRef>
        <a:effectRef idx="2">
          <a:schemeClr val="accent6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1113312</xdr:colOff>
      <xdr:row>8</xdr:row>
      <xdr:rowOff>3896591</xdr:rowOff>
    </xdr:from>
    <xdr:to>
      <xdr:col>2</xdr:col>
      <xdr:colOff>1991591</xdr:colOff>
      <xdr:row>8</xdr:row>
      <xdr:rowOff>5071753</xdr:rowOff>
    </xdr:to>
    <xdr:sp macro="" textlink="">
      <xdr:nvSpPr>
        <xdr:cNvPr id="13" name="Forme libre : form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/>
      </xdr:nvSpPr>
      <xdr:spPr>
        <a:xfrm>
          <a:off x="5319156" y="5430487"/>
          <a:ext cx="878279" cy="1175162"/>
        </a:xfrm>
        <a:custGeom>
          <a:avLst/>
          <a:gdLst>
            <a:gd name="connsiteX0" fmla="*/ 878279 w 878279"/>
            <a:gd name="connsiteY0" fmla="*/ 0 h 1175162"/>
            <a:gd name="connsiteX1" fmla="*/ 235032 w 878279"/>
            <a:gd name="connsiteY1" fmla="*/ 729838 h 1175162"/>
            <a:gd name="connsiteX2" fmla="*/ 111331 w 878279"/>
            <a:gd name="connsiteY2" fmla="*/ 903019 h 1175162"/>
            <a:gd name="connsiteX3" fmla="*/ 0 w 878279"/>
            <a:gd name="connsiteY3" fmla="*/ 1175162 h 1175162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878279" h="1175162">
              <a:moveTo>
                <a:pt x="878279" y="0"/>
              </a:moveTo>
              <a:cubicBezTo>
                <a:pt x="620568" y="289667"/>
                <a:pt x="362857" y="579335"/>
                <a:pt x="235032" y="729838"/>
              </a:cubicBezTo>
              <a:cubicBezTo>
                <a:pt x="107207" y="880341"/>
                <a:pt x="150503" y="828798"/>
                <a:pt x="111331" y="903019"/>
              </a:cubicBezTo>
              <a:cubicBezTo>
                <a:pt x="72159" y="977240"/>
                <a:pt x="36079" y="1076201"/>
                <a:pt x="0" y="1175162"/>
              </a:cubicBezTo>
            </a:path>
          </a:pathLst>
        </a:custGeom>
        <a:noFill/>
        <a:ln w="57150">
          <a:solidFill>
            <a:srgbClr val="00CC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2632925</xdr:colOff>
      <xdr:row>11</xdr:row>
      <xdr:rowOff>86591</xdr:rowOff>
    </xdr:from>
    <xdr:to>
      <xdr:col>2</xdr:col>
      <xdr:colOff>5282046</xdr:colOff>
      <xdr:row>11</xdr:row>
      <xdr:rowOff>5037720</xdr:rowOff>
    </xdr:to>
    <xdr:sp macro="" textlink="">
      <xdr:nvSpPr>
        <xdr:cNvPr id="15" name="Forme libre : forme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/>
      </xdr:nvSpPr>
      <xdr:spPr>
        <a:xfrm>
          <a:off x="6838769" y="17206851"/>
          <a:ext cx="2649121" cy="4951129"/>
        </a:xfrm>
        <a:custGeom>
          <a:avLst/>
          <a:gdLst>
            <a:gd name="connsiteX0" fmla="*/ 2649121 w 2649121"/>
            <a:gd name="connsiteY0" fmla="*/ 0 h 4951129"/>
            <a:gd name="connsiteX1" fmla="*/ 2030614 w 2649121"/>
            <a:gd name="connsiteY1" fmla="*/ 1100941 h 4951129"/>
            <a:gd name="connsiteX2" fmla="*/ 1498699 w 2649121"/>
            <a:gd name="connsiteY2" fmla="*/ 2053441 h 4951129"/>
            <a:gd name="connsiteX3" fmla="*/ 1078114 w 2649121"/>
            <a:gd name="connsiteY3" fmla="*/ 2832759 h 4951129"/>
            <a:gd name="connsiteX4" fmla="*/ 744121 w 2649121"/>
            <a:gd name="connsiteY4" fmla="*/ 3649188 h 4951129"/>
            <a:gd name="connsiteX5" fmla="*/ 546199 w 2649121"/>
            <a:gd name="connsiteY5" fmla="*/ 3995552 h 4951129"/>
            <a:gd name="connsiteX6" fmla="*/ 187465 w 2649121"/>
            <a:gd name="connsiteY6" fmla="*/ 4341915 h 4951129"/>
            <a:gd name="connsiteX7" fmla="*/ 162725 w 2649121"/>
            <a:gd name="connsiteY7" fmla="*/ 4453246 h 4951129"/>
            <a:gd name="connsiteX8" fmla="*/ 14283 w 2649121"/>
            <a:gd name="connsiteY8" fmla="*/ 4910941 h 4951129"/>
            <a:gd name="connsiteX9" fmla="*/ 14283 w 2649121"/>
            <a:gd name="connsiteY9" fmla="*/ 4898571 h 4951129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</a:cxnLst>
          <a:rect l="l" t="t" r="r" b="b"/>
          <a:pathLst>
            <a:path w="2649121" h="4951129">
              <a:moveTo>
                <a:pt x="2649121" y="0"/>
              </a:moveTo>
              <a:lnTo>
                <a:pt x="2030614" y="1100941"/>
              </a:lnTo>
              <a:cubicBezTo>
                <a:pt x="1838877" y="1443181"/>
                <a:pt x="1657449" y="1764805"/>
                <a:pt x="1498699" y="2053441"/>
              </a:cubicBezTo>
              <a:cubicBezTo>
                <a:pt x="1339949" y="2342077"/>
                <a:pt x="1203877" y="2566801"/>
                <a:pt x="1078114" y="2832759"/>
              </a:cubicBezTo>
              <a:cubicBezTo>
                <a:pt x="952351" y="3098717"/>
                <a:pt x="832773" y="3455389"/>
                <a:pt x="744121" y="3649188"/>
              </a:cubicBezTo>
              <a:cubicBezTo>
                <a:pt x="655468" y="3842987"/>
                <a:pt x="638975" y="3880098"/>
                <a:pt x="546199" y="3995552"/>
              </a:cubicBezTo>
              <a:cubicBezTo>
                <a:pt x="453423" y="4111007"/>
                <a:pt x="251377" y="4265633"/>
                <a:pt x="187465" y="4341915"/>
              </a:cubicBezTo>
              <a:cubicBezTo>
                <a:pt x="123553" y="4418197"/>
                <a:pt x="191589" y="4358408"/>
                <a:pt x="162725" y="4453246"/>
              </a:cubicBezTo>
              <a:cubicBezTo>
                <a:pt x="133861" y="4548084"/>
                <a:pt x="14283" y="4910941"/>
                <a:pt x="14283" y="4910941"/>
              </a:cubicBezTo>
              <a:cubicBezTo>
                <a:pt x="-10457" y="4985162"/>
                <a:pt x="1913" y="4941866"/>
                <a:pt x="14283" y="4898571"/>
              </a:cubicBezTo>
            </a:path>
          </a:pathLst>
        </a:custGeom>
        <a:noFill/>
        <a:ln w="57150">
          <a:solidFill>
            <a:srgbClr val="00CC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</xdr:col>
      <xdr:colOff>65690</xdr:colOff>
      <xdr:row>10</xdr:row>
      <xdr:rowOff>65690</xdr:rowOff>
    </xdr:from>
    <xdr:to>
      <xdr:col>2</xdr:col>
      <xdr:colOff>3514396</xdr:colOff>
      <xdr:row>10</xdr:row>
      <xdr:rowOff>3930431</xdr:rowOff>
    </xdr:to>
    <xdr:sp macro="" textlink="">
      <xdr:nvSpPr>
        <xdr:cNvPr id="3" name="Forme libre : form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4269828" y="11977414"/>
          <a:ext cx="3448706" cy="3864741"/>
        </a:xfrm>
        <a:custGeom>
          <a:avLst/>
          <a:gdLst>
            <a:gd name="connsiteX0" fmla="*/ 3448706 w 3448706"/>
            <a:gd name="connsiteY0" fmla="*/ 0 h 3864741"/>
            <a:gd name="connsiteX1" fmla="*/ 1894051 w 3448706"/>
            <a:gd name="connsiteY1" fmla="*/ 2014483 h 3864741"/>
            <a:gd name="connsiteX2" fmla="*/ 1620344 w 3448706"/>
            <a:gd name="connsiteY2" fmla="*/ 2299138 h 3864741"/>
            <a:gd name="connsiteX3" fmla="*/ 0 w 3448706"/>
            <a:gd name="connsiteY3" fmla="*/ 3864741 h 386474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3448706" h="3864741">
              <a:moveTo>
                <a:pt x="3448706" y="0"/>
              </a:moveTo>
              <a:lnTo>
                <a:pt x="1894051" y="2014483"/>
              </a:lnTo>
              <a:cubicBezTo>
                <a:pt x="1589324" y="2397673"/>
                <a:pt x="1936019" y="1990762"/>
                <a:pt x="1620344" y="2299138"/>
              </a:cubicBezTo>
              <a:cubicBezTo>
                <a:pt x="1304669" y="2607514"/>
                <a:pt x="652334" y="3236127"/>
                <a:pt x="0" y="3864741"/>
              </a:cubicBezTo>
            </a:path>
          </a:pathLst>
        </a:custGeom>
        <a:noFill/>
        <a:ln w="57150">
          <a:solidFill>
            <a:srgbClr val="00CC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2</xdr:col>
      <xdr:colOff>1828362</xdr:colOff>
      <xdr:row>10</xdr:row>
      <xdr:rowOff>1342258</xdr:rowOff>
    </xdr:from>
    <xdr:to>
      <xdr:col>2</xdr:col>
      <xdr:colOff>2134914</xdr:colOff>
      <xdr:row>10</xdr:row>
      <xdr:rowOff>1762672</xdr:rowOff>
    </xdr:to>
    <xdr:pic>
      <xdr:nvPicPr>
        <xdr:cNvPr id="16" name="Image 15" descr="Panneau d'information vertical point d'eau - Virages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93" r="14687" b="1915"/>
        <a:stretch/>
      </xdr:blipFill>
      <xdr:spPr bwMode="auto">
        <a:xfrm>
          <a:off x="6032500" y="13253982"/>
          <a:ext cx="306552" cy="420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5189534</xdr:colOff>
      <xdr:row>9</xdr:row>
      <xdr:rowOff>3677461</xdr:rowOff>
    </xdr:from>
    <xdr:to>
      <xdr:col>2</xdr:col>
      <xdr:colOff>7083502</xdr:colOff>
      <xdr:row>9</xdr:row>
      <xdr:rowOff>4673754</xdr:rowOff>
    </xdr:to>
    <xdr:grpSp>
      <xdr:nvGrpSpPr>
        <xdr:cNvPr id="24" name="Groupe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GrpSpPr/>
      </xdr:nvGrpSpPr>
      <xdr:grpSpPr>
        <a:xfrm>
          <a:off x="9390059" y="10430686"/>
          <a:ext cx="1893968" cy="996293"/>
          <a:chOff x="11886913" y="3154516"/>
          <a:chExt cx="1893611" cy="996293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00000000-0008-0000-0200-000011000000}"/>
              </a:ext>
            </a:extLst>
          </xdr:cNvPr>
          <xdr:cNvSpPr/>
        </xdr:nvSpPr>
        <xdr:spPr>
          <a:xfrm>
            <a:off x="11886913" y="3154516"/>
            <a:ext cx="1893611" cy="996293"/>
          </a:xfrm>
          <a:prstGeom prst="rect">
            <a:avLst/>
          </a:prstGeom>
          <a:solidFill>
            <a:schemeClr val="bg1">
              <a:lumMod val="50000"/>
            </a:schemeClr>
          </a:solidFill>
          <a:ln w="28575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18" name="Rectangle 17">
            <a:extLst>
              <a:ext uri="{FF2B5EF4-FFF2-40B4-BE49-F238E27FC236}">
                <a16:creationId xmlns:a16="http://schemas.microsoft.com/office/drawing/2014/main" id="{00000000-0008-0000-0200-000012000000}"/>
              </a:ext>
            </a:extLst>
          </xdr:cNvPr>
          <xdr:cNvSpPr/>
        </xdr:nvSpPr>
        <xdr:spPr>
          <a:xfrm>
            <a:off x="12053434" y="3318915"/>
            <a:ext cx="372241" cy="262758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19" name="ZoneTexte 18">
            <a:extLst>
              <a:ext uri="{FF2B5EF4-FFF2-40B4-BE49-F238E27FC236}">
                <a16:creationId xmlns:a16="http://schemas.microsoft.com/office/drawing/2014/main" id="{00000000-0008-0000-0200-000013000000}"/>
              </a:ext>
            </a:extLst>
          </xdr:cNvPr>
          <xdr:cNvSpPr txBox="1"/>
        </xdr:nvSpPr>
        <xdr:spPr>
          <a:xfrm>
            <a:off x="12497722" y="3333738"/>
            <a:ext cx="1044677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Parking départ</a:t>
            </a:r>
          </a:p>
        </xdr:txBody>
      </xdr:sp>
      <xdr:cxnSp macro="">
        <xdr:nvCxnSpPr>
          <xdr:cNvPr id="21" name="Connecteur droit 20">
            <a:extLst>
              <a:ext uri="{FF2B5EF4-FFF2-40B4-BE49-F238E27FC236}">
                <a16:creationId xmlns:a16="http://schemas.microsoft.com/office/drawing/2014/main" id="{00000000-0008-0000-0200-000015000000}"/>
              </a:ext>
            </a:extLst>
          </xdr:cNvPr>
          <xdr:cNvCxnSpPr/>
        </xdr:nvCxnSpPr>
        <xdr:spPr>
          <a:xfrm>
            <a:off x="12013791" y="3840724"/>
            <a:ext cx="468568" cy="0"/>
          </a:xfrm>
          <a:prstGeom prst="line">
            <a:avLst/>
          </a:prstGeom>
          <a:ln w="57150">
            <a:solidFill>
              <a:srgbClr val="00CC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ZoneTexte 22">
            <a:extLst>
              <a:ext uri="{FF2B5EF4-FFF2-40B4-BE49-F238E27FC236}">
                <a16:creationId xmlns:a16="http://schemas.microsoft.com/office/drawing/2014/main" id="{00000000-0008-0000-0200-000017000000}"/>
              </a:ext>
            </a:extLst>
          </xdr:cNvPr>
          <xdr:cNvSpPr txBox="1"/>
        </xdr:nvSpPr>
        <xdr:spPr>
          <a:xfrm>
            <a:off x="12497722" y="3694778"/>
            <a:ext cx="1129174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Piste cyclable</a:t>
            </a:r>
          </a:p>
        </xdr:txBody>
      </xdr:sp>
    </xdr:grpSp>
    <xdr:clientData/>
  </xdr:twoCellAnchor>
  <xdr:twoCellAnchor>
    <xdr:from>
      <xdr:col>2</xdr:col>
      <xdr:colOff>5254113</xdr:colOff>
      <xdr:row>8</xdr:row>
      <xdr:rowOff>2425898</xdr:rowOff>
    </xdr:from>
    <xdr:to>
      <xdr:col>2</xdr:col>
      <xdr:colOff>7147724</xdr:colOff>
      <xdr:row>8</xdr:row>
      <xdr:rowOff>3422191</xdr:rowOff>
    </xdr:to>
    <xdr:grpSp>
      <xdr:nvGrpSpPr>
        <xdr:cNvPr id="25" name="Groupe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GrpSpPr/>
      </xdr:nvGrpSpPr>
      <xdr:grpSpPr>
        <a:xfrm>
          <a:off x="9454638" y="3987998"/>
          <a:ext cx="1893611" cy="996293"/>
          <a:chOff x="11886913" y="3154516"/>
          <a:chExt cx="1893611" cy="996293"/>
        </a:xfrm>
      </xdr:grpSpPr>
      <xdr:sp macro="" textlink="">
        <xdr:nvSpPr>
          <xdr:cNvPr id="26" name="Rectangle 25">
            <a:extLst>
              <a:ext uri="{FF2B5EF4-FFF2-40B4-BE49-F238E27FC236}">
                <a16:creationId xmlns:a16="http://schemas.microsoft.com/office/drawing/2014/main" id="{00000000-0008-0000-0200-00001A000000}"/>
              </a:ext>
            </a:extLst>
          </xdr:cNvPr>
          <xdr:cNvSpPr/>
        </xdr:nvSpPr>
        <xdr:spPr>
          <a:xfrm>
            <a:off x="11886913" y="3154516"/>
            <a:ext cx="1893611" cy="996293"/>
          </a:xfrm>
          <a:prstGeom prst="rect">
            <a:avLst/>
          </a:prstGeom>
          <a:solidFill>
            <a:schemeClr val="bg1">
              <a:lumMod val="50000"/>
            </a:schemeClr>
          </a:solidFill>
          <a:ln w="28575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27" name="Rectangle 26">
            <a:extLst>
              <a:ext uri="{FF2B5EF4-FFF2-40B4-BE49-F238E27FC236}">
                <a16:creationId xmlns:a16="http://schemas.microsoft.com/office/drawing/2014/main" id="{00000000-0008-0000-0200-00001B000000}"/>
              </a:ext>
            </a:extLst>
          </xdr:cNvPr>
          <xdr:cNvSpPr/>
        </xdr:nvSpPr>
        <xdr:spPr>
          <a:xfrm>
            <a:off x="12053434" y="3318915"/>
            <a:ext cx="372241" cy="262758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28" name="ZoneTexte 27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SpPr txBox="1"/>
        </xdr:nvSpPr>
        <xdr:spPr>
          <a:xfrm>
            <a:off x="12497722" y="3333738"/>
            <a:ext cx="1044677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Parking départ</a:t>
            </a:r>
          </a:p>
        </xdr:txBody>
      </xdr:sp>
      <xdr:cxnSp macro="">
        <xdr:nvCxnSpPr>
          <xdr:cNvPr id="29" name="Connecteur droit 28">
            <a:extLst>
              <a:ext uri="{FF2B5EF4-FFF2-40B4-BE49-F238E27FC236}">
                <a16:creationId xmlns:a16="http://schemas.microsoft.com/office/drawing/2014/main" id="{00000000-0008-0000-0200-00001D000000}"/>
              </a:ext>
            </a:extLst>
          </xdr:cNvPr>
          <xdr:cNvCxnSpPr/>
        </xdr:nvCxnSpPr>
        <xdr:spPr>
          <a:xfrm>
            <a:off x="12013791" y="3840724"/>
            <a:ext cx="468568" cy="0"/>
          </a:xfrm>
          <a:prstGeom prst="line">
            <a:avLst/>
          </a:prstGeom>
          <a:ln w="57150">
            <a:solidFill>
              <a:srgbClr val="00CC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0" name="ZoneTexte 29">
            <a:extLst>
              <a:ext uri="{FF2B5EF4-FFF2-40B4-BE49-F238E27FC236}">
                <a16:creationId xmlns:a16="http://schemas.microsoft.com/office/drawing/2014/main" id="{00000000-0008-0000-0200-00001E000000}"/>
              </a:ext>
            </a:extLst>
          </xdr:cNvPr>
          <xdr:cNvSpPr txBox="1"/>
        </xdr:nvSpPr>
        <xdr:spPr>
          <a:xfrm>
            <a:off x="12497722" y="3694778"/>
            <a:ext cx="1129174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Piste cyclable</a:t>
            </a:r>
          </a:p>
        </xdr:txBody>
      </xdr:sp>
    </xdr:grpSp>
    <xdr:clientData/>
  </xdr:twoCellAnchor>
  <xdr:twoCellAnchor>
    <xdr:from>
      <xdr:col>2</xdr:col>
      <xdr:colOff>4769145</xdr:colOff>
      <xdr:row>11</xdr:row>
      <xdr:rowOff>3197520</xdr:rowOff>
    </xdr:from>
    <xdr:to>
      <xdr:col>2</xdr:col>
      <xdr:colOff>6663113</xdr:colOff>
      <xdr:row>11</xdr:row>
      <xdr:rowOff>4193813</xdr:rowOff>
    </xdr:to>
    <xdr:grpSp>
      <xdr:nvGrpSpPr>
        <xdr:cNvPr id="37" name="Groupe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GrpSpPr/>
      </xdr:nvGrpSpPr>
      <xdr:grpSpPr>
        <a:xfrm>
          <a:off x="8969670" y="20332995"/>
          <a:ext cx="1893968" cy="996293"/>
          <a:chOff x="11886916" y="3154516"/>
          <a:chExt cx="1893611" cy="996293"/>
        </a:xfrm>
      </xdr:grpSpPr>
      <xdr:sp macro="" textlink="">
        <xdr:nvSpPr>
          <xdr:cNvPr id="38" name="Rectangle 37">
            <a:extLst>
              <a:ext uri="{FF2B5EF4-FFF2-40B4-BE49-F238E27FC236}">
                <a16:creationId xmlns:a16="http://schemas.microsoft.com/office/drawing/2014/main" id="{00000000-0008-0000-0200-000026000000}"/>
              </a:ext>
            </a:extLst>
          </xdr:cNvPr>
          <xdr:cNvSpPr/>
        </xdr:nvSpPr>
        <xdr:spPr>
          <a:xfrm>
            <a:off x="11886916" y="3154516"/>
            <a:ext cx="1893611" cy="996293"/>
          </a:xfrm>
          <a:prstGeom prst="rect">
            <a:avLst/>
          </a:prstGeom>
          <a:solidFill>
            <a:schemeClr val="bg1">
              <a:lumMod val="50000"/>
            </a:schemeClr>
          </a:solidFill>
          <a:ln w="28575"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39" name="Rectangle 38">
            <a:extLst>
              <a:ext uri="{FF2B5EF4-FFF2-40B4-BE49-F238E27FC236}">
                <a16:creationId xmlns:a16="http://schemas.microsoft.com/office/drawing/2014/main" id="{00000000-0008-0000-0200-000027000000}"/>
              </a:ext>
            </a:extLst>
          </xdr:cNvPr>
          <xdr:cNvSpPr/>
        </xdr:nvSpPr>
        <xdr:spPr>
          <a:xfrm>
            <a:off x="12053434" y="3318915"/>
            <a:ext cx="372241" cy="262758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40" name="ZoneTexte 39">
            <a:extLst>
              <a:ext uri="{FF2B5EF4-FFF2-40B4-BE49-F238E27FC236}">
                <a16:creationId xmlns:a16="http://schemas.microsoft.com/office/drawing/2014/main" id="{00000000-0008-0000-0200-000028000000}"/>
              </a:ext>
            </a:extLst>
          </xdr:cNvPr>
          <xdr:cNvSpPr txBox="1"/>
        </xdr:nvSpPr>
        <xdr:spPr>
          <a:xfrm>
            <a:off x="12497722" y="3333738"/>
            <a:ext cx="1044677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Parking départ</a:t>
            </a:r>
          </a:p>
        </xdr:txBody>
      </xdr:sp>
      <xdr:cxnSp macro="">
        <xdr:nvCxnSpPr>
          <xdr:cNvPr id="41" name="Connecteur droit 40">
            <a:extLst>
              <a:ext uri="{FF2B5EF4-FFF2-40B4-BE49-F238E27FC236}">
                <a16:creationId xmlns:a16="http://schemas.microsoft.com/office/drawing/2014/main" id="{00000000-0008-0000-0200-000029000000}"/>
              </a:ext>
            </a:extLst>
          </xdr:cNvPr>
          <xdr:cNvCxnSpPr/>
        </xdr:nvCxnSpPr>
        <xdr:spPr>
          <a:xfrm>
            <a:off x="12013791" y="3840724"/>
            <a:ext cx="468568" cy="0"/>
          </a:xfrm>
          <a:prstGeom prst="line">
            <a:avLst/>
          </a:prstGeom>
          <a:ln w="57150">
            <a:solidFill>
              <a:srgbClr val="00CC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ZoneTexte 41">
            <a:extLst>
              <a:ext uri="{FF2B5EF4-FFF2-40B4-BE49-F238E27FC236}">
                <a16:creationId xmlns:a16="http://schemas.microsoft.com/office/drawing/2014/main" id="{00000000-0008-0000-0200-00002A000000}"/>
              </a:ext>
            </a:extLst>
          </xdr:cNvPr>
          <xdr:cNvSpPr txBox="1"/>
        </xdr:nvSpPr>
        <xdr:spPr>
          <a:xfrm>
            <a:off x="12497722" y="3694778"/>
            <a:ext cx="1129174" cy="3687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Piste cyclable</a:t>
            </a:r>
          </a:p>
        </xdr:txBody>
      </xdr:sp>
    </xdr:grpSp>
    <xdr:clientData/>
  </xdr:twoCellAnchor>
  <xdr:twoCellAnchor>
    <xdr:from>
      <xdr:col>2</xdr:col>
      <xdr:colOff>4663109</xdr:colOff>
      <xdr:row>10</xdr:row>
      <xdr:rowOff>1097119</xdr:rowOff>
    </xdr:from>
    <xdr:to>
      <xdr:col>2</xdr:col>
      <xdr:colOff>6565937</xdr:colOff>
      <xdr:row>10</xdr:row>
      <xdr:rowOff>2480094</xdr:rowOff>
    </xdr:to>
    <xdr:grpSp>
      <xdr:nvGrpSpPr>
        <xdr:cNvPr id="69" name="Groupe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GrpSpPr/>
      </xdr:nvGrpSpPr>
      <xdr:grpSpPr>
        <a:xfrm>
          <a:off x="8863634" y="13041469"/>
          <a:ext cx="1902828" cy="1382975"/>
          <a:chOff x="9299808" y="12329431"/>
          <a:chExt cx="1902828" cy="1382975"/>
        </a:xfrm>
      </xdr:grpSpPr>
      <xdr:grpSp>
        <xdr:nvGrpSpPr>
          <xdr:cNvPr id="61" name="Groupe 60">
            <a:extLst>
              <a:ext uri="{FF2B5EF4-FFF2-40B4-BE49-F238E27FC236}">
                <a16:creationId xmlns:a16="http://schemas.microsoft.com/office/drawing/2014/main" id="{00000000-0008-0000-0200-00003D000000}"/>
              </a:ext>
            </a:extLst>
          </xdr:cNvPr>
          <xdr:cNvGrpSpPr/>
        </xdr:nvGrpSpPr>
        <xdr:grpSpPr>
          <a:xfrm>
            <a:off x="9299808" y="12329431"/>
            <a:ext cx="1902828" cy="1382975"/>
            <a:chOff x="11886913" y="3154516"/>
            <a:chExt cx="1893611" cy="1428750"/>
          </a:xfrm>
        </xdr:grpSpPr>
        <xdr:sp macro="" textlink="">
          <xdr:nvSpPr>
            <xdr:cNvPr id="62" name="Rectangle 61">
              <a:extLst>
                <a:ext uri="{FF2B5EF4-FFF2-40B4-BE49-F238E27FC236}">
                  <a16:creationId xmlns:a16="http://schemas.microsoft.com/office/drawing/2014/main" id="{00000000-0008-0000-0200-00003E000000}"/>
                </a:ext>
              </a:extLst>
            </xdr:cNvPr>
            <xdr:cNvSpPr/>
          </xdr:nvSpPr>
          <xdr:spPr>
            <a:xfrm>
              <a:off x="11886913" y="3154516"/>
              <a:ext cx="1893611" cy="1428750"/>
            </a:xfrm>
            <a:prstGeom prst="rect">
              <a:avLst/>
            </a:prstGeom>
            <a:solidFill>
              <a:schemeClr val="bg1">
                <a:lumMod val="50000"/>
              </a:schemeClr>
            </a:solidFill>
            <a:ln w="28575">
              <a:solidFill>
                <a:schemeClr val="bg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sp macro="" textlink="">
          <xdr:nvSpPr>
            <xdr:cNvPr id="63" name="Rectangle 62">
              <a:extLst>
                <a:ext uri="{FF2B5EF4-FFF2-40B4-BE49-F238E27FC236}">
                  <a16:creationId xmlns:a16="http://schemas.microsoft.com/office/drawing/2014/main" id="{00000000-0008-0000-0200-00003F000000}"/>
                </a:ext>
              </a:extLst>
            </xdr:cNvPr>
            <xdr:cNvSpPr/>
          </xdr:nvSpPr>
          <xdr:spPr>
            <a:xfrm>
              <a:off x="12053434" y="3318915"/>
              <a:ext cx="372241" cy="262758"/>
            </a:xfrm>
            <a:prstGeom prst="rect">
              <a:avLst/>
            </a:prstGeom>
            <a:noFill/>
            <a:ln w="5715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sp macro="" textlink="">
          <xdr:nvSpPr>
            <xdr:cNvPr id="64" name="ZoneTexte 63">
              <a:extLst>
                <a:ext uri="{FF2B5EF4-FFF2-40B4-BE49-F238E27FC236}">
                  <a16:creationId xmlns:a16="http://schemas.microsoft.com/office/drawing/2014/main" id="{00000000-0008-0000-0200-000040000000}"/>
                </a:ext>
              </a:extLst>
            </xdr:cNvPr>
            <xdr:cNvSpPr txBox="1"/>
          </xdr:nvSpPr>
          <xdr:spPr>
            <a:xfrm>
              <a:off x="12497722" y="3333738"/>
              <a:ext cx="1044677" cy="36870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fr-FR" sz="1100" b="1">
                  <a:solidFill>
                    <a:schemeClr val="bg1"/>
                  </a:solidFill>
                </a:rPr>
                <a:t>Parking départ</a:t>
              </a:r>
            </a:p>
          </xdr:txBody>
        </xdr:sp>
        <xdr:cxnSp macro="">
          <xdr:nvCxnSpPr>
            <xdr:cNvPr id="65" name="Connecteur droit 64">
              <a:extLst>
                <a:ext uri="{FF2B5EF4-FFF2-40B4-BE49-F238E27FC236}">
                  <a16:creationId xmlns:a16="http://schemas.microsoft.com/office/drawing/2014/main" id="{00000000-0008-0000-0200-000041000000}"/>
                </a:ext>
              </a:extLst>
            </xdr:cNvPr>
            <xdr:cNvCxnSpPr/>
          </xdr:nvCxnSpPr>
          <xdr:spPr>
            <a:xfrm>
              <a:off x="12013791" y="3840724"/>
              <a:ext cx="468568" cy="0"/>
            </a:xfrm>
            <a:prstGeom prst="line">
              <a:avLst/>
            </a:prstGeom>
            <a:ln w="57150">
              <a:solidFill>
                <a:srgbClr val="00CC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66" name="ZoneTexte 65">
              <a:extLst>
                <a:ext uri="{FF2B5EF4-FFF2-40B4-BE49-F238E27FC236}">
                  <a16:creationId xmlns:a16="http://schemas.microsoft.com/office/drawing/2014/main" id="{00000000-0008-0000-0200-000042000000}"/>
                </a:ext>
              </a:extLst>
            </xdr:cNvPr>
            <xdr:cNvSpPr txBox="1"/>
          </xdr:nvSpPr>
          <xdr:spPr>
            <a:xfrm>
              <a:off x="12497722" y="3694778"/>
              <a:ext cx="1129174" cy="36870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fr-FR" sz="1100" b="1">
                  <a:solidFill>
                    <a:schemeClr val="bg1"/>
                  </a:solidFill>
                </a:rPr>
                <a:t>Piste cyclable</a:t>
              </a:r>
            </a:p>
          </xdr:txBody>
        </xdr:sp>
      </xdr:grpSp>
      <xdr:pic>
        <xdr:nvPicPr>
          <xdr:cNvPr id="67" name="Image 66" descr="Panneau d'information vertical point d'eau - Virages">
            <a:extLst>
              <a:ext uri="{FF2B5EF4-FFF2-40B4-BE49-F238E27FC236}">
                <a16:creationId xmlns:a16="http://schemas.microsoft.com/office/drawing/2014/main" id="{00000000-0008-0000-0200-000043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793" r="14687" b="1915"/>
          <a:stretch/>
        </xdr:blipFill>
        <xdr:spPr bwMode="auto">
          <a:xfrm>
            <a:off x="9533986" y="13164269"/>
            <a:ext cx="299253" cy="36841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68" name="ZoneTexte 67">
            <a:extLst>
              <a:ext uri="{FF2B5EF4-FFF2-40B4-BE49-F238E27FC236}">
                <a16:creationId xmlns:a16="http://schemas.microsoft.com/office/drawing/2014/main" id="{00000000-0008-0000-0200-000044000000}"/>
              </a:ext>
            </a:extLst>
          </xdr:cNvPr>
          <xdr:cNvSpPr txBox="1"/>
        </xdr:nvSpPr>
        <xdr:spPr>
          <a:xfrm>
            <a:off x="9946789" y="13228016"/>
            <a:ext cx="1049762" cy="35689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fr-FR" sz="1100" b="1">
                <a:solidFill>
                  <a:schemeClr val="bg1"/>
                </a:solidFill>
              </a:rPr>
              <a:t>Point d'eau</a:t>
            </a:r>
          </a:p>
        </xdr:txBody>
      </xdr:sp>
    </xdr:grp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CBAC7F20-E326-4E38-BE62-E55D3D3DC08F}" name="Tableau1" displayName="Tableau1" ref="A6:A9" totalsRowShown="0">
  <autoFilter ref="A6:A9" xr:uid="{CBAC7F20-E326-4E38-BE62-E55D3D3DC08F}"/>
  <tableColumns count="1">
    <tableColumn id="1" xr3:uid="{EC774B45-64F3-490E-A46F-936846289971}" name="Colonne1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table" Target="../tables/table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AI44"/>
  <sheetViews>
    <sheetView showGridLines="0" tabSelected="1" zoomScale="136" zoomScaleNormal="136" workbookViewId="0">
      <selection activeCell="G16" sqref="G16:J16"/>
    </sheetView>
  </sheetViews>
  <sheetFormatPr baseColWidth="10" defaultRowHeight="15" x14ac:dyDescent="0.25"/>
  <cols>
    <col min="1" max="1" width="4.7109375" customWidth="1"/>
    <col min="2" max="28" width="4.42578125" customWidth="1"/>
    <col min="29" max="29" width="5" customWidth="1"/>
    <col min="30" max="30" width="6.140625" customWidth="1"/>
    <col min="31" max="31" width="15.28515625" style="10" customWidth="1"/>
    <col min="32" max="32" width="10" style="10" customWidth="1"/>
    <col min="33" max="33" width="18.7109375" style="10" customWidth="1"/>
    <col min="34" max="34" width="46.85546875" style="10" customWidth="1"/>
    <col min="35" max="35" width="19.5703125" style="10" customWidth="1"/>
  </cols>
  <sheetData>
    <row r="1" spans="2:35" ht="24.95" customHeight="1" x14ac:dyDescent="0.25"/>
    <row r="6" spans="2:35" ht="15.75" thickBot="1" x14ac:dyDescent="0.3"/>
    <row r="7" spans="2:35" ht="20.100000000000001" customHeight="1" thickBot="1" x14ac:dyDescent="0.3">
      <c r="B7" s="18"/>
      <c r="C7" s="19"/>
      <c r="D7" s="19"/>
      <c r="E7" s="19"/>
      <c r="F7" s="19"/>
      <c r="G7" s="19"/>
      <c r="H7" s="19"/>
      <c r="I7" s="19"/>
      <c r="J7" s="19"/>
      <c r="K7" s="19"/>
      <c r="L7" s="19"/>
      <c r="M7" s="19"/>
      <c r="N7" s="19"/>
      <c r="O7" s="19"/>
      <c r="P7" s="19"/>
      <c r="Q7" s="19"/>
      <c r="R7" s="19"/>
      <c r="S7" s="19"/>
      <c r="T7" s="19"/>
      <c r="U7" s="19"/>
      <c r="V7" s="19"/>
      <c r="W7" s="19"/>
      <c r="X7" s="19"/>
      <c r="Y7" s="19"/>
      <c r="Z7" s="19"/>
      <c r="AA7" s="19"/>
      <c r="AB7" s="20"/>
    </row>
    <row r="8" spans="2:35" ht="9.9499999999999993" customHeight="1" x14ac:dyDescent="0.25"/>
    <row r="12" spans="2:35" ht="15.75" thickBot="1" x14ac:dyDescent="0.3"/>
    <row r="13" spans="2:35" x14ac:dyDescent="0.25">
      <c r="B13" s="22"/>
      <c r="C13" s="23"/>
      <c r="D13" s="23"/>
      <c r="E13" s="23"/>
      <c r="F13" s="23"/>
      <c r="G13" s="23"/>
      <c r="H13" s="23"/>
      <c r="I13" s="23"/>
      <c r="J13" s="23"/>
      <c r="K13" s="23"/>
      <c r="L13" s="23"/>
      <c r="M13" s="23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  <c r="AB13" s="24"/>
    </row>
    <row r="14" spans="2:35" ht="20.100000000000001" customHeight="1" thickBot="1" x14ac:dyDescent="0.3">
      <c r="B14" s="25"/>
      <c r="C14" s="26"/>
      <c r="D14" s="26"/>
      <c r="E14" s="26"/>
      <c r="F14" s="26"/>
      <c r="G14" s="26"/>
      <c r="H14" s="26"/>
      <c r="I14" s="26"/>
      <c r="J14" s="26"/>
      <c r="K14" s="26"/>
      <c r="L14" s="26"/>
      <c r="M14" s="26"/>
      <c r="N14" s="26"/>
      <c r="O14" s="26"/>
      <c r="P14" s="26"/>
      <c r="Q14" s="26"/>
      <c r="R14" s="26"/>
      <c r="S14" s="26"/>
      <c r="T14" s="26"/>
      <c r="U14" s="26"/>
      <c r="V14" s="26"/>
      <c r="W14" s="26"/>
      <c r="X14" s="26"/>
      <c r="Y14" s="26"/>
      <c r="Z14" s="26"/>
      <c r="AA14" s="26"/>
      <c r="AB14" s="27"/>
    </row>
    <row r="15" spans="2:35" ht="15.75" thickBot="1" x14ac:dyDescent="0.3"/>
    <row r="16" spans="2:35" ht="16.5" thickBot="1" x14ac:dyDescent="0.35">
      <c r="B16" s="33" t="s">
        <v>33</v>
      </c>
      <c r="C16" s="33"/>
      <c r="D16" s="33"/>
      <c r="E16" s="33"/>
      <c r="F16" s="33"/>
      <c r="G16" s="34" t="s">
        <v>11</v>
      </c>
      <c r="H16" s="35"/>
      <c r="I16" s="35"/>
      <c r="J16" s="36"/>
      <c r="K16" s="4"/>
      <c r="L16" s="4"/>
      <c r="M16" s="4"/>
      <c r="N16" s="4"/>
      <c r="O16" s="4"/>
      <c r="S16" s="4"/>
      <c r="Z16" s="29" t="s">
        <v>0</v>
      </c>
      <c r="AA16" s="30"/>
      <c r="AB16" s="31"/>
      <c r="AC16" s="10"/>
      <c r="AD16" s="10"/>
      <c r="AE16" s="28"/>
      <c r="AF16" s="28"/>
      <c r="AG16" s="28"/>
      <c r="AH16" s="28"/>
      <c r="AI16" s="28"/>
    </row>
    <row r="17" spans="2:28" ht="15.95" customHeight="1" x14ac:dyDescent="0.25">
      <c r="C17" s="4"/>
      <c r="D17" s="4"/>
      <c r="E17" s="4"/>
      <c r="F17" s="6"/>
      <c r="G17" s="6"/>
      <c r="H17" s="7"/>
      <c r="I17" s="7"/>
      <c r="J17" s="7"/>
      <c r="K17" s="8"/>
      <c r="L17" s="8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</row>
    <row r="18" spans="2:28" ht="20.100000000000001" customHeight="1" x14ac:dyDescent="0.25">
      <c r="C18" s="32" t="s">
        <v>34</v>
      </c>
      <c r="D18" s="32"/>
      <c r="E18" s="32"/>
      <c r="F18" s="32"/>
      <c r="G18" s="32"/>
      <c r="H18" s="37" t="str">
        <f>VLOOKUP(G16,Feuil3!$A$2:$G$5,1,0)</f>
        <v>LA BREDE</v>
      </c>
      <c r="I18" s="37"/>
      <c r="J18" s="37"/>
      <c r="K18" s="37"/>
      <c r="L18" s="37"/>
      <c r="M18" s="37"/>
      <c r="N18" s="37"/>
      <c r="O18" s="37"/>
      <c r="P18" s="37"/>
      <c r="Q18" s="37"/>
      <c r="R18" s="37"/>
      <c r="S18" s="16"/>
      <c r="T18" s="4"/>
      <c r="U18" s="4"/>
      <c r="V18" s="17" t="b">
        <v>0</v>
      </c>
      <c r="W18" s="21"/>
      <c r="X18" s="21"/>
      <c r="Y18" s="21"/>
      <c r="Z18" s="21"/>
      <c r="AA18" s="21"/>
      <c r="AB18" s="4"/>
    </row>
    <row r="19" spans="2:28" ht="15.95" customHeight="1" x14ac:dyDescent="0.25">
      <c r="C19" s="4"/>
      <c r="D19" s="4"/>
      <c r="E19" s="4"/>
      <c r="F19" s="6"/>
      <c r="G19" s="6"/>
      <c r="H19" s="7"/>
      <c r="I19" s="7"/>
      <c r="J19" s="7"/>
      <c r="K19" s="8"/>
      <c r="L19" s="8"/>
      <c r="M19" s="4"/>
      <c r="N19" s="4"/>
      <c r="O19" s="4"/>
      <c r="P19" s="4"/>
      <c r="Q19" s="4"/>
      <c r="R19" s="4"/>
      <c r="S19" s="4"/>
      <c r="T19" s="4"/>
      <c r="U19" s="4"/>
      <c r="V19" s="17" t="b">
        <v>0</v>
      </c>
      <c r="W19" s="21"/>
      <c r="X19" s="21"/>
      <c r="Y19" s="21"/>
      <c r="Z19" s="21"/>
      <c r="AA19" s="21"/>
      <c r="AB19" s="4"/>
    </row>
    <row r="20" spans="2:28" ht="20.100000000000001" customHeight="1" x14ac:dyDescent="0.25">
      <c r="C20" s="32" t="s">
        <v>47</v>
      </c>
      <c r="D20" s="32"/>
      <c r="E20" s="32"/>
      <c r="F20" s="32"/>
      <c r="G20" s="32"/>
      <c r="H20" s="38" t="str">
        <f>VLOOKUP(G16,Feuil3!$A$2:$G$5,3,0)</f>
        <v>Accueuil 8h30  - Départ 9h15</v>
      </c>
      <c r="I20" s="38"/>
      <c r="J20" s="38"/>
      <c r="K20" s="38"/>
      <c r="L20" s="38"/>
      <c r="M20" s="38"/>
      <c r="N20" s="38"/>
      <c r="O20" s="38"/>
      <c r="P20" s="38"/>
      <c r="Q20" s="38"/>
      <c r="R20" s="38"/>
      <c r="S20" s="15"/>
      <c r="T20" s="4"/>
      <c r="U20" s="4"/>
      <c r="V20" s="17" t="b">
        <v>0</v>
      </c>
      <c r="W20" s="21"/>
      <c r="X20" s="21"/>
      <c r="Y20" s="21"/>
      <c r="Z20" s="21"/>
      <c r="AA20" s="21"/>
      <c r="AB20" s="4"/>
    </row>
    <row r="21" spans="2:28" ht="15.95" customHeight="1" x14ac:dyDescent="0.25">
      <c r="C21" s="4"/>
      <c r="D21" s="4"/>
      <c r="E21" s="4"/>
      <c r="F21" s="8"/>
      <c r="G21" s="8"/>
      <c r="H21" s="7"/>
      <c r="I21" s="7"/>
      <c r="J21" s="7"/>
      <c r="K21" s="8"/>
      <c r="L21" s="8"/>
      <c r="M21" s="4"/>
      <c r="N21" s="4"/>
      <c r="O21" s="4"/>
      <c r="P21" s="4"/>
      <c r="Q21" s="4"/>
      <c r="R21" s="4"/>
      <c r="S21" s="4"/>
      <c r="T21" s="4"/>
      <c r="U21" s="4"/>
      <c r="V21" s="17" t="b">
        <v>0</v>
      </c>
      <c r="W21" s="21"/>
      <c r="X21" s="21"/>
      <c r="Y21" s="21"/>
      <c r="Z21" s="21"/>
      <c r="AA21" s="21"/>
      <c r="AB21" s="4"/>
    </row>
    <row r="22" spans="2:28" ht="20.100000000000001" customHeight="1" x14ac:dyDescent="0.25">
      <c r="C22" s="32" t="s">
        <v>35</v>
      </c>
      <c r="D22" s="32"/>
      <c r="E22" s="32"/>
      <c r="F22" s="32"/>
      <c r="G22" s="32"/>
      <c r="H22" s="38" t="str">
        <f>VLOOKUP(G16,Feuil3!$A$2:$G$5,4,0)</f>
        <v>Parking de la Gare</v>
      </c>
      <c r="I22" s="38"/>
      <c r="J22" s="38"/>
      <c r="K22" s="38"/>
      <c r="L22" s="38"/>
      <c r="M22" s="38"/>
      <c r="N22" s="38"/>
      <c r="O22" s="38"/>
      <c r="P22" s="38"/>
      <c r="Q22" s="38"/>
      <c r="R22" s="38"/>
      <c r="S22" s="15"/>
      <c r="T22" s="4"/>
      <c r="U22" s="4"/>
      <c r="V22" s="17" t="b">
        <v>0</v>
      </c>
      <c r="W22" s="21"/>
      <c r="X22" s="21"/>
      <c r="Y22" s="21"/>
      <c r="Z22" s="21"/>
      <c r="AA22" s="21"/>
      <c r="AB22" s="4"/>
    </row>
    <row r="23" spans="2:28" ht="15.95" customHeight="1" x14ac:dyDescent="0.25">
      <c r="C23" s="4"/>
      <c r="D23" s="4"/>
      <c r="E23" s="4"/>
      <c r="F23" s="8"/>
      <c r="G23" s="8"/>
      <c r="H23" s="7"/>
      <c r="I23" s="7"/>
      <c r="J23" s="7"/>
      <c r="K23" s="8"/>
      <c r="L23" s="8"/>
      <c r="M23" s="4"/>
      <c r="N23" s="4"/>
      <c r="O23" s="4"/>
      <c r="P23" s="4"/>
      <c r="Q23" s="4"/>
      <c r="R23" s="4"/>
      <c r="S23" s="4"/>
      <c r="T23" s="4"/>
      <c r="U23" s="4"/>
      <c r="V23" s="17" t="b">
        <v>0</v>
      </c>
      <c r="W23" s="21"/>
      <c r="X23" s="21"/>
      <c r="Y23" s="21"/>
      <c r="Z23" s="21"/>
      <c r="AA23" s="21"/>
      <c r="AB23" s="4"/>
    </row>
    <row r="24" spans="2:28" ht="20.100000000000001" customHeight="1" x14ac:dyDescent="0.25">
      <c r="C24" s="32" t="s">
        <v>36</v>
      </c>
      <c r="D24" s="32"/>
      <c r="E24" s="32"/>
      <c r="F24" s="32"/>
      <c r="G24" s="32"/>
      <c r="H24" s="38" t="str">
        <f>VLOOKUP(G16,Feuil3!$A$2:$G$5,5,0)</f>
        <v>15 Allée de la Gare 33650 LA BREDE</v>
      </c>
      <c r="I24" s="38"/>
      <c r="J24" s="38"/>
      <c r="K24" s="38"/>
      <c r="L24" s="38"/>
      <c r="M24" s="38"/>
      <c r="N24" s="38"/>
      <c r="O24" s="38"/>
      <c r="P24" s="38"/>
      <c r="Q24" s="38"/>
      <c r="R24" s="38"/>
      <c r="S24" s="38"/>
      <c r="T24" s="4"/>
      <c r="U24" s="4"/>
      <c r="V24" s="17" t="b">
        <v>0</v>
      </c>
      <c r="W24" s="21"/>
      <c r="X24" s="21"/>
      <c r="Y24" s="21"/>
      <c r="Z24" s="21"/>
      <c r="AA24" s="21"/>
      <c r="AB24" s="4"/>
    </row>
    <row r="25" spans="2:28" ht="15.95" customHeight="1" x14ac:dyDescent="0.25">
      <c r="B25" s="4"/>
      <c r="C25" s="4"/>
      <c r="D25" s="4"/>
      <c r="E25" s="4"/>
      <c r="F25" s="4"/>
      <c r="G25" s="4"/>
      <c r="H25" s="4"/>
      <c r="I25" s="4"/>
      <c r="J25" s="4"/>
      <c r="K25" s="8"/>
      <c r="L25" s="8"/>
      <c r="M25" s="4"/>
      <c r="N25" s="4"/>
      <c r="O25" s="4"/>
      <c r="P25" s="4"/>
      <c r="Q25" s="4"/>
      <c r="R25" s="4"/>
      <c r="S25" s="4"/>
      <c r="T25" s="4"/>
      <c r="U25" s="4"/>
      <c r="V25" s="17" t="b">
        <v>0</v>
      </c>
      <c r="W25" s="21"/>
      <c r="X25" s="21"/>
      <c r="Y25" s="21"/>
      <c r="Z25" s="21"/>
      <c r="AA25" s="21"/>
      <c r="AB25" s="4"/>
    </row>
    <row r="26" spans="2:28" ht="20.100000000000001" customHeight="1" x14ac:dyDescent="0.25">
      <c r="B26" s="4"/>
      <c r="C26" s="32" t="s">
        <v>37</v>
      </c>
      <c r="D26" s="32"/>
      <c r="E26" s="32"/>
      <c r="F26" s="32"/>
      <c r="G26" s="32"/>
      <c r="H26" s="38" t="str">
        <f>VLOOKUP(G16,Feuil3!$A$2:$G$5,6,0)</f>
        <v>44.680526,-0.522249</v>
      </c>
      <c r="I26" s="38"/>
      <c r="J26" s="38"/>
      <c r="K26" s="38"/>
      <c r="L26" s="38"/>
      <c r="M26" s="38"/>
      <c r="N26" s="38"/>
      <c r="O26" s="38"/>
      <c r="P26" s="38"/>
      <c r="Q26" s="38"/>
      <c r="R26" s="38"/>
      <c r="S26" s="38"/>
      <c r="T26" s="4"/>
      <c r="U26" s="4"/>
      <c r="V26" s="21"/>
      <c r="W26" s="21"/>
      <c r="X26" s="21"/>
      <c r="Y26" s="21"/>
      <c r="Z26" s="21"/>
      <c r="AA26" s="21"/>
      <c r="AB26" s="4"/>
    </row>
    <row r="27" spans="2:28" ht="15.95" customHeight="1" x14ac:dyDescent="0.25"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21"/>
      <c r="W27" s="21"/>
      <c r="X27" s="21"/>
      <c r="Y27" s="21"/>
      <c r="Z27" s="21"/>
      <c r="AA27" s="21"/>
      <c r="AB27" s="4"/>
    </row>
    <row r="28" spans="2:28" ht="20.100000000000001" customHeight="1" x14ac:dyDescent="0.25">
      <c r="B28" s="4"/>
      <c r="C28" s="32" t="s">
        <v>38</v>
      </c>
      <c r="D28" s="32"/>
      <c r="E28" s="32"/>
      <c r="F28" s="32"/>
      <c r="G28" s="32"/>
      <c r="H28" s="38" t="str">
        <f>VLOOKUP(G16,Feuil3!$A$2:$G$5,7,0)</f>
        <v>44°40'49.9"N 0°31'20.1"W</v>
      </c>
      <c r="I28" s="38"/>
      <c r="J28" s="38"/>
      <c r="K28" s="38"/>
      <c r="L28" s="38"/>
      <c r="M28" s="38"/>
      <c r="N28" s="38"/>
      <c r="O28" s="38"/>
      <c r="P28" s="38"/>
      <c r="Q28" s="38"/>
      <c r="R28" s="38"/>
      <c r="S28" s="15"/>
      <c r="T28" s="4"/>
      <c r="U28" s="4"/>
      <c r="V28" s="4"/>
      <c r="W28" s="4"/>
      <c r="X28" s="4"/>
      <c r="Y28" s="4"/>
      <c r="Z28" s="4"/>
    </row>
    <row r="29" spans="2:28" x14ac:dyDescent="0.25"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2:28" ht="9.9499999999999993" customHeight="1" x14ac:dyDescent="0.25"/>
    <row r="34" spans="3:10" x14ac:dyDescent="0.25">
      <c r="C34" s="1"/>
      <c r="D34" s="1"/>
      <c r="I34" s="2"/>
      <c r="J34" s="2"/>
    </row>
    <row r="35" spans="3:10" x14ac:dyDescent="0.25">
      <c r="C35" s="1"/>
      <c r="D35" s="1"/>
      <c r="I35" s="2"/>
      <c r="J35" s="2"/>
    </row>
    <row r="36" spans="3:10" x14ac:dyDescent="0.25">
      <c r="C36" s="1"/>
      <c r="D36" s="1"/>
      <c r="I36" s="2"/>
      <c r="J36" s="2"/>
    </row>
    <row r="37" spans="3:10" x14ac:dyDescent="0.25">
      <c r="C37" s="1"/>
      <c r="D37" s="1"/>
      <c r="I37" s="2"/>
      <c r="J37" s="2"/>
    </row>
    <row r="38" spans="3:10" x14ac:dyDescent="0.25">
      <c r="C38" s="3"/>
      <c r="D38" s="2"/>
      <c r="I38" s="2"/>
      <c r="J38" s="2"/>
    </row>
    <row r="39" spans="3:10" x14ac:dyDescent="0.25">
      <c r="I39" s="2"/>
      <c r="J39" s="2"/>
    </row>
    <row r="40" spans="3:10" x14ac:dyDescent="0.25">
      <c r="C40" s="2"/>
      <c r="D40" s="2"/>
      <c r="I40" s="2"/>
      <c r="J40" s="2"/>
    </row>
    <row r="41" spans="3:10" x14ac:dyDescent="0.25">
      <c r="C41" s="2"/>
      <c r="D41" s="2"/>
      <c r="I41" s="2"/>
      <c r="J41" s="2"/>
    </row>
    <row r="42" spans="3:10" x14ac:dyDescent="0.25">
      <c r="C42" s="2"/>
      <c r="D42" s="2"/>
      <c r="I42" s="3"/>
    </row>
    <row r="43" spans="3:10" x14ac:dyDescent="0.25">
      <c r="C43" s="2"/>
      <c r="D43" s="2"/>
    </row>
    <row r="44" spans="3:10" x14ac:dyDescent="0.25">
      <c r="C44" s="3"/>
    </row>
  </sheetData>
  <sheetProtection algorithmName="SHA-512" hashValue="/QBCVxgdHX6aQncK+OENUJlw5HSwwUtGYK0l3NGJtmfGTixG67rgWNBo4XJ7orhdEDvckXoER9sH3Q4FdUsk/Q==" saltValue="1M0EzmVO1BHI+fihvw0xwg==" spinCount="100000" sheet="1" objects="1" selectLockedCells="1"/>
  <mergeCells count="15">
    <mergeCell ref="C22:G22"/>
    <mergeCell ref="C24:G24"/>
    <mergeCell ref="C26:G26"/>
    <mergeCell ref="C28:G28"/>
    <mergeCell ref="H22:R22"/>
    <mergeCell ref="H24:S24"/>
    <mergeCell ref="H26:S26"/>
    <mergeCell ref="H28:R28"/>
    <mergeCell ref="Z16:AB16"/>
    <mergeCell ref="C18:G18"/>
    <mergeCell ref="C20:G20"/>
    <mergeCell ref="B16:F16"/>
    <mergeCell ref="G16:J16"/>
    <mergeCell ref="H18:R18"/>
    <mergeCell ref="H20:R20"/>
  </mergeCells>
  <conditionalFormatting sqref="B14:G14">
    <cfRule type="expression" dxfId="7" priority="19">
      <formula>TRUE=$V$22</formula>
    </cfRule>
  </conditionalFormatting>
  <conditionalFormatting sqref="B7:J7">
    <cfRule type="expression" dxfId="6" priority="20">
      <formula>TRUE=$V$18</formula>
    </cfRule>
  </conditionalFormatting>
  <conditionalFormatting sqref="H14:N14">
    <cfRule type="expression" dxfId="5" priority="21">
      <formula>TRUE=$V$23</formula>
    </cfRule>
  </conditionalFormatting>
  <conditionalFormatting sqref="K7:O7">
    <cfRule type="expression" dxfId="4" priority="22">
      <formula>TRUE=$V$19</formula>
    </cfRule>
  </conditionalFormatting>
  <conditionalFormatting sqref="O14:S14">
    <cfRule type="expression" dxfId="3" priority="23">
      <formula>TRUE=$V$24</formula>
    </cfRule>
  </conditionalFormatting>
  <conditionalFormatting sqref="P7:V7">
    <cfRule type="expression" dxfId="2" priority="24">
      <formula>TRUE=$V$20</formula>
    </cfRule>
  </conditionalFormatting>
  <conditionalFormatting sqref="T14:AB14">
    <cfRule type="expression" dxfId="1" priority="25">
      <formula>TRUE=$V$25</formula>
    </cfRule>
  </conditionalFormatting>
  <conditionalFormatting sqref="W7:AB7">
    <cfRule type="expression" dxfId="0" priority="26">
      <formula>TRUE=$V$21</formula>
    </cfRule>
  </conditionalFormatting>
  <pageMargins left="0.25" right="0.25" top="0.75" bottom="0.75" header="0.3" footer="0.3"/>
  <pageSetup paperSize="9" orientation="landscape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Check Box 1">
              <controlPr defaultSize="0" autoFill="0" autoLine="0" autoPict="0">
                <anchor moveWithCells="1">
                  <from>
                    <xdr:col>3</xdr:col>
                    <xdr:colOff>57150</xdr:colOff>
                    <xdr:row>6</xdr:row>
                    <xdr:rowOff>19050</xdr:rowOff>
                  </from>
                  <to>
                    <xdr:col>4</xdr:col>
                    <xdr:colOff>85725</xdr:colOff>
                    <xdr:row>6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Check Box 2">
              <controlPr defaultSize="0" autoFill="0" autoLine="0" autoPict="0">
                <anchor moveWithCells="1">
                  <from>
                    <xdr:col>9</xdr:col>
                    <xdr:colOff>266700</xdr:colOff>
                    <xdr:row>6</xdr:row>
                    <xdr:rowOff>0</xdr:rowOff>
                  </from>
                  <to>
                    <xdr:col>11</xdr:col>
                    <xdr:colOff>9525</xdr:colOff>
                    <xdr:row>6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Check Box 3">
              <controlPr defaultSize="0" autoFill="0" autoLine="0" autoPict="0">
                <anchor moveWithCells="1">
                  <from>
                    <xdr:col>15</xdr:col>
                    <xdr:colOff>142875</xdr:colOff>
                    <xdr:row>6</xdr:row>
                    <xdr:rowOff>19050</xdr:rowOff>
                  </from>
                  <to>
                    <xdr:col>16</xdr:col>
                    <xdr:colOff>171450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Check Box 4">
              <controlPr defaultSize="0" autoFill="0" autoLine="0" autoPict="0">
                <anchor moveWithCells="1">
                  <from>
                    <xdr:col>22</xdr:col>
                    <xdr:colOff>200025</xdr:colOff>
                    <xdr:row>5</xdr:row>
                    <xdr:rowOff>200025</xdr:rowOff>
                  </from>
                  <to>
                    <xdr:col>23</xdr:col>
                    <xdr:colOff>228600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8" name="Check Box 6">
              <controlPr defaultSize="0" autoFill="0" autoLine="0" autoPict="0">
                <anchor moveWithCells="1">
                  <from>
                    <xdr:col>20</xdr:col>
                    <xdr:colOff>295275</xdr:colOff>
                    <xdr:row>12</xdr:row>
                    <xdr:rowOff>161925</xdr:rowOff>
                  </from>
                  <to>
                    <xdr:col>22</xdr:col>
                    <xdr:colOff>19050</xdr:colOff>
                    <xdr:row>14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9" name="Check Box 7">
              <controlPr defaultSize="0" autoFill="0" autoLine="0" autoPict="0">
                <anchor moveWithCells="1">
                  <from>
                    <xdr:col>13</xdr:col>
                    <xdr:colOff>276225</xdr:colOff>
                    <xdr:row>13</xdr:row>
                    <xdr:rowOff>9525</xdr:rowOff>
                  </from>
                  <to>
                    <xdr:col>15</xdr:col>
                    <xdr:colOff>9525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0" name="Check Box 8">
              <controlPr defaultSize="0" autoFill="0" autoLine="0" autoPict="0">
                <anchor moveWithCells="1">
                  <from>
                    <xdr:col>7</xdr:col>
                    <xdr:colOff>247650</xdr:colOff>
                    <xdr:row>13</xdr:row>
                    <xdr:rowOff>9525</xdr:rowOff>
                  </from>
                  <to>
                    <xdr:col>8</xdr:col>
                    <xdr:colOff>285750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1" name="Check Box 9">
              <controlPr defaultSize="0" autoFill="0" autoLine="0" autoPict="0">
                <anchor moveWithCells="1">
                  <from>
                    <xdr:col>1</xdr:col>
                    <xdr:colOff>228600</xdr:colOff>
                    <xdr:row>13</xdr:row>
                    <xdr:rowOff>9525</xdr:rowOff>
                  </from>
                  <to>
                    <xdr:col>2</xdr:col>
                    <xdr:colOff>266700</xdr:colOff>
                    <xdr:row>13</xdr:row>
                    <xdr:rowOff>228600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FB8897AD-0AE3-4F31-8AF0-2C047B2BE8E4}">
          <x14:formula1>
            <xm:f>Feuil2!$A$7:$A$9</xm:f>
          </x14:formula1>
          <xm:sqref>Z16</xm:sqref>
        </x14:dataValidation>
        <x14:dataValidation type="list" allowBlank="1" showInputMessage="1" showErrorMessage="1" xr:uid="{651DF262-AA6A-422B-A896-7B4856B46632}">
          <x14:formula1>
            <xm:f>Feuil3!$A$2:$A$5</xm:f>
          </x14:formula1>
          <xm:sqref>G16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6C05AF-3B69-47F3-80EA-C7C74F8F4DFE}">
  <dimension ref="A1:O20"/>
  <sheetViews>
    <sheetView topLeftCell="A10" zoomScale="87" zoomScaleNormal="87" workbookViewId="0">
      <selection activeCell="A13" sqref="A13"/>
    </sheetView>
  </sheetViews>
  <sheetFormatPr baseColWidth="10" defaultRowHeight="15" x14ac:dyDescent="0.25"/>
  <cols>
    <col min="1" max="2" width="11.5703125" customWidth="1"/>
    <col min="3" max="3" width="39.140625" customWidth="1"/>
  </cols>
  <sheetData>
    <row r="1" spans="1:15" x14ac:dyDescent="0.25">
      <c r="D1" t="s">
        <v>0</v>
      </c>
    </row>
    <row r="2" spans="1:15" ht="235.5" customHeight="1" x14ac:dyDescent="0.25">
      <c r="A2" t="s">
        <v>0</v>
      </c>
      <c r="B2" t="s">
        <v>4</v>
      </c>
      <c r="D2" t="str">
        <f>VLOOKUP('Rando LA BREDE - HOSTENS'!Z16,Tableau2,2,FALSE)</f>
        <v>IMGS1</v>
      </c>
    </row>
    <row r="3" spans="1:15" ht="236.1" customHeight="1" x14ac:dyDescent="0.25">
      <c r="A3" t="s">
        <v>1</v>
      </c>
      <c r="B3" t="s">
        <v>5</v>
      </c>
    </row>
    <row r="4" spans="1:15" ht="236.1" customHeight="1" x14ac:dyDescent="0.25">
      <c r="A4" t="s">
        <v>2</v>
      </c>
      <c r="B4" t="s">
        <v>6</v>
      </c>
    </row>
    <row r="6" spans="1:15" x14ac:dyDescent="0.25">
      <c r="A6" t="s">
        <v>3</v>
      </c>
    </row>
    <row r="7" spans="1:15" x14ac:dyDescent="0.25">
      <c r="A7" t="s">
        <v>0</v>
      </c>
    </row>
    <row r="8" spans="1:15" x14ac:dyDescent="0.25">
      <c r="A8" t="s">
        <v>1</v>
      </c>
    </row>
    <row r="9" spans="1:15" x14ac:dyDescent="0.25">
      <c r="A9" t="s">
        <v>2</v>
      </c>
    </row>
    <row r="12" spans="1:15" ht="16.5" x14ac:dyDescent="0.3">
      <c r="A12" s="5" t="b">
        <f>'Rando LA BREDE - HOSTENS'!V18</f>
        <v>0</v>
      </c>
      <c r="B12" s="9">
        <f>IF(A12,9,0)</f>
        <v>0</v>
      </c>
      <c r="C12" s="4"/>
      <c r="D12" s="6">
        <f>IF(A12,33%,0)</f>
        <v>0</v>
      </c>
      <c r="E12" s="6">
        <f t="shared" ref="E12:E19" si="0">1-D12</f>
        <v>1</v>
      </c>
      <c r="F12" s="7"/>
      <c r="G12" s="7"/>
      <c r="H12" s="7"/>
      <c r="I12" s="8">
        <f>IF(A12,17%,0)</f>
        <v>0</v>
      </c>
      <c r="J12" s="8">
        <f>1-I12</f>
        <v>1</v>
      </c>
      <c r="K12" s="4"/>
      <c r="L12" s="4">
        <f>IF(A12,9,0)</f>
        <v>0</v>
      </c>
      <c r="M12" s="4"/>
      <c r="N12" s="4"/>
      <c r="O12" s="4"/>
    </row>
    <row r="13" spans="1:15" ht="16.5" x14ac:dyDescent="0.3">
      <c r="A13" s="5" t="b">
        <f>'Rando LA BREDE - HOSTENS'!V19</f>
        <v>0</v>
      </c>
      <c r="B13" s="9">
        <f>IF(A13,5+B12,B12)</f>
        <v>0</v>
      </c>
      <c r="C13" s="4"/>
      <c r="D13" s="6">
        <f>IF(A13,19%,0)</f>
        <v>0</v>
      </c>
      <c r="E13" s="6">
        <f t="shared" si="0"/>
        <v>1</v>
      </c>
      <c r="F13" s="7"/>
      <c r="G13" s="7"/>
      <c r="H13" s="7"/>
      <c r="I13" s="8">
        <f>IF(A13,9%,0)</f>
        <v>0</v>
      </c>
      <c r="J13" s="8">
        <f t="shared" ref="J13:J19" si="1">1-I13</f>
        <v>1</v>
      </c>
      <c r="K13" s="4"/>
      <c r="L13" s="4">
        <f>IF(A13,5,0)</f>
        <v>0</v>
      </c>
      <c r="M13" s="4"/>
      <c r="N13" s="4"/>
      <c r="O13" s="4"/>
    </row>
    <row r="14" spans="1:15" ht="16.5" x14ac:dyDescent="0.3">
      <c r="A14" s="5" t="b">
        <f>'Rando LA BREDE - HOSTENS'!V20</f>
        <v>0</v>
      </c>
      <c r="B14" s="9">
        <f>IF(A14,7+B13,B13)</f>
        <v>0</v>
      </c>
      <c r="C14" s="4"/>
      <c r="D14" s="6">
        <f>IF(A14,26%,0)</f>
        <v>0</v>
      </c>
      <c r="E14" s="6">
        <f t="shared" si="0"/>
        <v>1</v>
      </c>
      <c r="F14" s="7"/>
      <c r="G14" s="7"/>
      <c r="H14" s="7"/>
      <c r="I14" s="8">
        <f>IF(A14,13%,0)</f>
        <v>0</v>
      </c>
      <c r="J14" s="8">
        <f t="shared" si="1"/>
        <v>1</v>
      </c>
      <c r="K14" s="4"/>
      <c r="L14" s="4">
        <f>IF(A14,7,0)</f>
        <v>0</v>
      </c>
      <c r="M14" s="4"/>
      <c r="N14" s="4"/>
      <c r="O14" s="4"/>
    </row>
    <row r="15" spans="1:15" ht="16.5" x14ac:dyDescent="0.3">
      <c r="A15" s="5" t="b">
        <f>'Rando LA BREDE - HOSTENS'!V21</f>
        <v>0</v>
      </c>
      <c r="B15" s="9">
        <f>IF(A15,6+B14,B14)</f>
        <v>0</v>
      </c>
      <c r="C15" s="4"/>
      <c r="D15" s="6">
        <f>IF(A15,22%,0)</f>
        <v>0</v>
      </c>
      <c r="E15" s="6">
        <f t="shared" si="0"/>
        <v>1</v>
      </c>
      <c r="F15" s="8">
        <f>SUM(D12:D15)</f>
        <v>0</v>
      </c>
      <c r="G15" s="8">
        <f>1-F15</f>
        <v>1</v>
      </c>
      <c r="H15" s="7"/>
      <c r="I15" s="8">
        <f>IF(A15,11%,0)</f>
        <v>0</v>
      </c>
      <c r="J15" s="8">
        <f t="shared" si="1"/>
        <v>1</v>
      </c>
      <c r="K15" s="4"/>
      <c r="L15" s="4">
        <f>IF(A15,6,0)</f>
        <v>0</v>
      </c>
      <c r="M15" s="4"/>
      <c r="N15" s="4">
        <f>SUM(L12:L15)</f>
        <v>0</v>
      </c>
      <c r="O15" s="4"/>
    </row>
    <row r="16" spans="1:15" ht="16.5" x14ac:dyDescent="0.3">
      <c r="A16" s="5" t="b">
        <f>'Rando LA BREDE - HOSTENS'!V22</f>
        <v>0</v>
      </c>
      <c r="B16" s="9">
        <f>IF(A16,6+B15,B15)</f>
        <v>0</v>
      </c>
      <c r="C16" s="4"/>
      <c r="D16" s="6">
        <f>IF(A16,22%,0)</f>
        <v>0</v>
      </c>
      <c r="E16" s="8">
        <f t="shared" si="0"/>
        <v>1</v>
      </c>
      <c r="F16" s="7"/>
      <c r="G16" s="7"/>
      <c r="H16" s="7"/>
      <c r="I16" s="8">
        <f>IF(A16,11%,0)</f>
        <v>0</v>
      </c>
      <c r="J16" s="8">
        <f t="shared" si="1"/>
        <v>1</v>
      </c>
      <c r="K16" s="4"/>
      <c r="L16" s="4">
        <f>IF(A16,6,0)</f>
        <v>0</v>
      </c>
      <c r="M16" s="4"/>
      <c r="N16" s="4"/>
      <c r="O16" s="4"/>
    </row>
    <row r="17" spans="1:15" ht="16.5" x14ac:dyDescent="0.3">
      <c r="A17" s="5" t="b">
        <f>'Rando LA BREDE - HOSTENS'!V23</f>
        <v>0</v>
      </c>
      <c r="B17" s="9">
        <f>IF(A17,7+B16,B16)</f>
        <v>0</v>
      </c>
      <c r="C17" s="4"/>
      <c r="D17" s="6">
        <f>IF(A17,26%,0)</f>
        <v>0</v>
      </c>
      <c r="E17" s="8">
        <f t="shared" si="0"/>
        <v>1</v>
      </c>
      <c r="F17" s="7"/>
      <c r="G17" s="7"/>
      <c r="H17" s="7"/>
      <c r="I17" s="8">
        <f>IF(A17,13%,0)</f>
        <v>0</v>
      </c>
      <c r="J17" s="8">
        <f t="shared" si="1"/>
        <v>1</v>
      </c>
      <c r="K17" s="4"/>
      <c r="L17" s="4">
        <f>IF(A17,7,0)</f>
        <v>0</v>
      </c>
      <c r="M17" s="4"/>
      <c r="N17" s="4"/>
      <c r="O17" s="4"/>
    </row>
    <row r="18" spans="1:15" ht="16.5" x14ac:dyDescent="0.3">
      <c r="A18" s="5" t="b">
        <f>'Rando LA BREDE - HOSTENS'!V24</f>
        <v>0</v>
      </c>
      <c r="B18" s="9">
        <f>IF(A18,5+B17,B17)</f>
        <v>0</v>
      </c>
      <c r="C18" s="4"/>
      <c r="D18" s="6">
        <f>IF(A18,19%,0)</f>
        <v>0</v>
      </c>
      <c r="E18" s="8">
        <f t="shared" si="0"/>
        <v>1</v>
      </c>
      <c r="F18" s="7"/>
      <c r="G18" s="7"/>
      <c r="H18" s="7"/>
      <c r="I18" s="8">
        <f>IF(A18,9%,0)</f>
        <v>0</v>
      </c>
      <c r="J18" s="8">
        <f t="shared" si="1"/>
        <v>1</v>
      </c>
      <c r="K18" s="4"/>
      <c r="L18" s="4">
        <f>IF(A18,5,0)</f>
        <v>0</v>
      </c>
      <c r="M18" s="4"/>
      <c r="N18" s="4"/>
      <c r="O18" s="4"/>
    </row>
    <row r="19" spans="1:15" ht="16.5" x14ac:dyDescent="0.3">
      <c r="A19" s="5" t="b">
        <f>'Rando LA BREDE - HOSTENS'!V25</f>
        <v>0</v>
      </c>
      <c r="B19" s="9">
        <f>IF(A19,9+B18,B18)</f>
        <v>0</v>
      </c>
      <c r="C19" s="4"/>
      <c r="D19" s="6">
        <f>IF(A19,33%,0)</f>
        <v>0</v>
      </c>
      <c r="E19" s="8">
        <f t="shared" si="0"/>
        <v>1</v>
      </c>
      <c r="F19" s="8">
        <f>SUM(D16:D19)</f>
        <v>0</v>
      </c>
      <c r="G19" s="8">
        <f>1-F19</f>
        <v>1</v>
      </c>
      <c r="H19" s="7"/>
      <c r="I19" s="8">
        <f>IF(A19,17%,0)</f>
        <v>0</v>
      </c>
      <c r="J19" s="8">
        <f t="shared" si="1"/>
        <v>1</v>
      </c>
      <c r="K19" s="4"/>
      <c r="L19" s="4">
        <f>IF(A19,9,0)</f>
        <v>0</v>
      </c>
      <c r="M19" s="4"/>
      <c r="N19" s="4">
        <f>SUM(L16:L19)</f>
        <v>0</v>
      </c>
      <c r="O19" s="4"/>
    </row>
    <row r="20" spans="1:15" x14ac:dyDescent="0.25">
      <c r="B20" s="4"/>
      <c r="C20" s="4"/>
      <c r="D20" s="4"/>
      <c r="E20" s="4"/>
      <c r="F20" s="4"/>
      <c r="G20" s="4"/>
      <c r="H20" s="4"/>
      <c r="I20" s="8">
        <f>SUM(I12:I19)</f>
        <v>0</v>
      </c>
      <c r="J20" s="8">
        <f>1-I20</f>
        <v>1</v>
      </c>
      <c r="K20" s="4"/>
      <c r="L20" s="4">
        <f>SUM(L12:L19)</f>
        <v>0</v>
      </c>
      <c r="M20" s="4"/>
      <c r="N20" s="4"/>
      <c r="O20" s="4"/>
    </row>
  </sheetData>
  <sheetProtection algorithmName="SHA-512" hashValue="LVjQzjh1zuQO/yPRSCuH6E/cuf+un8avHXOj7Qjc7tlA612tEtft6N2q18OjXIVvCMwqlC3gNJpzY/ny5n/hKg==" saltValue="3c25kigAevPZwYEBnhaY0Q==" spinCount="100000" sheet="1" objects="1" scenarios="1" selectLockedCells="1"/>
  <dataValidations count="1">
    <dataValidation type="list" allowBlank="1" showInputMessage="1" showErrorMessage="1" sqref="D1" xr:uid="{7D5BA706-DCD4-4B6E-A0A3-6418DEFC37E5}">
      <formula1>$A$7:$A$9</formula1>
    </dataValidation>
  </dataValidations>
  <pageMargins left="0.7" right="0.7" top="0.75" bottom="0.75" header="0.3" footer="0.3"/>
  <pageSetup paperSize="9" orientation="portrait" horizontalDpi="4294967293" r:id="rId1"/>
  <drawing r:id="rId2"/>
  <legacyDrawing r:id="rId3"/>
  <tableParts count="1">
    <tablePart r:id="rId4"/>
  </tablePar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892429-73BE-4C1C-8514-9D787A59C7C2}">
  <dimension ref="A1:G12"/>
  <sheetViews>
    <sheetView zoomScale="91" zoomScaleNormal="91" workbookViewId="0">
      <selection activeCell="C6" sqref="C6"/>
    </sheetView>
  </sheetViews>
  <sheetFormatPr baseColWidth="10" defaultRowHeight="15" x14ac:dyDescent="0.25"/>
  <cols>
    <col min="1" max="1" width="14.42578125" style="10" customWidth="1"/>
    <col min="2" max="2" width="48.5703125" style="10" customWidth="1"/>
    <col min="3" max="3" width="110.85546875" style="11" customWidth="1"/>
    <col min="4" max="4" width="25.5703125" customWidth="1"/>
    <col min="5" max="5" width="48.42578125" style="10" customWidth="1"/>
    <col min="6" max="6" width="23.85546875" style="10" customWidth="1"/>
    <col min="7" max="7" width="24.28515625" style="10" customWidth="1"/>
  </cols>
  <sheetData>
    <row r="1" spans="1:7" x14ac:dyDescent="0.25">
      <c r="A1" s="10" t="s">
        <v>7</v>
      </c>
      <c r="C1" s="11" t="s">
        <v>8</v>
      </c>
      <c r="D1" t="s">
        <v>10</v>
      </c>
      <c r="E1" s="10" t="s">
        <v>9</v>
      </c>
      <c r="F1" s="10" t="s">
        <v>29</v>
      </c>
      <c r="G1" s="10" t="s">
        <v>19</v>
      </c>
    </row>
    <row r="2" spans="1:7" ht="15.75" x14ac:dyDescent="0.3">
      <c r="A2" s="10" t="s">
        <v>11</v>
      </c>
      <c r="C2" s="12" t="s">
        <v>43</v>
      </c>
      <c r="D2" s="13" t="s">
        <v>15</v>
      </c>
      <c r="E2" s="14" t="s">
        <v>17</v>
      </c>
      <c r="F2" s="14" t="s">
        <v>20</v>
      </c>
      <c r="G2" s="14" t="s">
        <v>24</v>
      </c>
    </row>
    <row r="3" spans="1:7" ht="15.75" x14ac:dyDescent="0.3">
      <c r="A3" s="10" t="s">
        <v>12</v>
      </c>
      <c r="C3" s="12" t="s">
        <v>44</v>
      </c>
      <c r="D3" s="13" t="s">
        <v>21</v>
      </c>
      <c r="E3" s="14" t="s">
        <v>22</v>
      </c>
      <c r="F3" s="14" t="s">
        <v>23</v>
      </c>
      <c r="G3" s="14" t="s">
        <v>30</v>
      </c>
    </row>
    <row r="4" spans="1:7" ht="15.75" x14ac:dyDescent="0.3">
      <c r="A4" s="10" t="s">
        <v>13</v>
      </c>
      <c r="C4" s="12" t="s">
        <v>45</v>
      </c>
      <c r="D4" s="13" t="s">
        <v>16</v>
      </c>
      <c r="E4" s="14" t="s">
        <v>25</v>
      </c>
      <c r="F4" s="14" t="s">
        <v>26</v>
      </c>
      <c r="G4" s="14" t="s">
        <v>31</v>
      </c>
    </row>
    <row r="5" spans="1:7" ht="15.75" x14ac:dyDescent="0.3">
      <c r="A5" s="10" t="s">
        <v>14</v>
      </c>
      <c r="C5" s="12" t="s">
        <v>46</v>
      </c>
      <c r="D5" s="13" t="s">
        <v>27</v>
      </c>
      <c r="E5" s="14" t="s">
        <v>18</v>
      </c>
      <c r="F5" s="14" t="s">
        <v>28</v>
      </c>
      <c r="G5" s="14" t="s">
        <v>32</v>
      </c>
    </row>
    <row r="9" spans="1:7" ht="408.95" customHeight="1" x14ac:dyDescent="0.25">
      <c r="A9" s="10" t="s">
        <v>11</v>
      </c>
      <c r="B9" s="10" t="s">
        <v>39</v>
      </c>
      <c r="D9" t="str">
        <f ca="1">CELL("adresse",C9)</f>
        <v>$C$9</v>
      </c>
      <c r="E9" s="10" t="str">
        <f>VLOOKUP('Rando LA BREDE - HOSTENS'!G16,Tableau_a,2,FALSE)</f>
        <v>IMGS4</v>
      </c>
    </row>
    <row r="10" spans="1:7" ht="408.95" customHeight="1" x14ac:dyDescent="0.25">
      <c r="A10" s="10" t="s">
        <v>12</v>
      </c>
      <c r="B10" s="10" t="s">
        <v>40</v>
      </c>
      <c r="D10" t="str">
        <f ca="1">CELL("adresse",C10)</f>
        <v>$C$10</v>
      </c>
    </row>
    <row r="11" spans="1:7" ht="408.95" customHeight="1" x14ac:dyDescent="0.25">
      <c r="A11" s="10" t="s">
        <v>13</v>
      </c>
      <c r="B11" s="10" t="s">
        <v>41</v>
      </c>
      <c r="D11" t="str">
        <f ca="1">CELL("adresse",C11)</f>
        <v>$C$11</v>
      </c>
      <c r="E11"/>
    </row>
    <row r="12" spans="1:7" ht="408.95" customHeight="1" x14ac:dyDescent="0.25">
      <c r="A12" s="10" t="s">
        <v>14</v>
      </c>
      <c r="B12" s="10" t="s">
        <v>42</v>
      </c>
      <c r="D12" t="str">
        <f ca="1">CELL("adresse",C12)</f>
        <v>$C$12</v>
      </c>
    </row>
  </sheetData>
  <sheetProtection algorithmName="SHA-512" hashValue="gdutEY+6lzLR/wkOj1Lih7gtCAC1edwlcSg83TSKJ37imJXTEnizpPVK3njQN+FUbdButMljfv50RojD74izQw==" saltValue="XZW+DBzGmS0J9wmKTxnY4g==" spinCount="100000" sheet="1" objects="1" scenarios="1" selectLockedCells="1"/>
  <pageMargins left="0.7" right="0.7" top="0.75" bottom="0.75" header="0.3" footer="0.3"/>
  <pageSetup paperSize="9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3</vt:i4>
      </vt:variant>
      <vt:variant>
        <vt:lpstr>Plages nommées</vt:lpstr>
      </vt:variant>
      <vt:variant>
        <vt:i4>10</vt:i4>
      </vt:variant>
    </vt:vector>
  </HeadingPairs>
  <TitlesOfParts>
    <vt:vector size="13" baseType="lpstr">
      <vt:lpstr>Rando LA BREDE - HOSTENS</vt:lpstr>
      <vt:lpstr>Feuil2</vt:lpstr>
      <vt:lpstr>Feuil3</vt:lpstr>
      <vt:lpstr>IMGS1</vt:lpstr>
      <vt:lpstr>IMGS2</vt:lpstr>
      <vt:lpstr>IMGS3</vt:lpstr>
      <vt:lpstr>IMGS4</vt:lpstr>
      <vt:lpstr>IMGS5</vt:lpstr>
      <vt:lpstr>IMGS6</vt:lpstr>
      <vt:lpstr>IMGS7</vt:lpstr>
      <vt:lpstr>Tableau_a</vt:lpstr>
      <vt:lpstr>Tableau_plan</vt:lpstr>
      <vt:lpstr>Tableau2</vt:lpstr>
    </vt:vector>
  </TitlesOfParts>
  <Company>Descours &amp; Cabaud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RENARD RENEL</dc:creator>
  <cp:lastModifiedBy>renel</cp:lastModifiedBy>
  <cp:lastPrinted>2023-05-06T16:23:43Z</cp:lastPrinted>
  <dcterms:created xsi:type="dcterms:W3CDTF">2023-04-25T08:42:08Z</dcterms:created>
  <dcterms:modified xsi:type="dcterms:W3CDTF">2023-05-09T16:40:11Z</dcterms:modified>
</cp:coreProperties>
</file>